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05" windowWidth="15150" windowHeight="6915" activeTab="0"/>
  </bookViews>
  <sheets>
    <sheet name="MAYO - JUNIO" sheetId="1" r:id="rId1"/>
    <sheet name="Hoja1" sheetId="2" r:id="rId2"/>
  </sheets>
  <definedNames>
    <definedName name="_xlnm.Print_Area" localSheetId="0">'MAYO - JUNIO'!$A$1:$AF$26</definedName>
    <definedName name="_xlnm.Print_Titles" localSheetId="0">'MAYO - JUNIO'!$1:$7</definedName>
    <definedName name="Z_06653E94_4FCB_4021_81FF_1B2EDF6E8155_.wvu.Cols" localSheetId="0" hidden="1">'MAYO - JUNIO'!$K:$AB</definedName>
    <definedName name="Z_06653E94_4FCB_4021_81FF_1B2EDF6E8155_.wvu.PrintArea" localSheetId="0" hidden="1">'MAYO - JUNIO'!$A$1:$AF$26</definedName>
    <definedName name="Z_06653E94_4FCB_4021_81FF_1B2EDF6E8155_.wvu.PrintTitles" localSheetId="0" hidden="1">'MAYO - JUNIO'!$1:$7</definedName>
    <definedName name="Z_1671B676_8769_43A8_8875_56AF9A90F67B_.wvu.Cols" localSheetId="0" hidden="1">'MAYO - JUNIO'!$K:$AB</definedName>
    <definedName name="Z_1671B676_8769_43A8_8875_56AF9A90F67B_.wvu.PrintArea" localSheetId="0" hidden="1">'MAYO - JUNIO'!$A$1:$AF$26</definedName>
    <definedName name="Z_1671B676_8769_43A8_8875_56AF9A90F67B_.wvu.PrintTitles" localSheetId="0" hidden="1">'MAYO - JUNIO'!$1:$7</definedName>
    <definedName name="Z_19FBC2FA_2D30_454D_A1E8_0D69BAEDE26D_.wvu.Cols" localSheetId="0" hidden="1">'MAYO - JUNIO'!$K:$AB</definedName>
    <definedName name="Z_19FBC2FA_2D30_454D_A1E8_0D69BAEDE26D_.wvu.PrintArea" localSheetId="0" hidden="1">'MAYO - JUNIO'!$A$6:$AJ$26</definedName>
    <definedName name="Z_19FBC2FA_2D30_454D_A1E8_0D69BAEDE26D_.wvu.PrintTitles" localSheetId="0" hidden="1">'MAYO - JUNIO'!$6:$7</definedName>
    <definedName name="Z_4BE253F1_5693_4371_B81B_F50D14FA0F70_.wvu.Cols" localSheetId="0" hidden="1">'MAYO - JUNIO'!$K:$AB</definedName>
    <definedName name="Z_4BE253F1_5693_4371_B81B_F50D14FA0F70_.wvu.PrintArea" localSheetId="0" hidden="1">'MAYO - JUNIO'!$A$1:$AF$26</definedName>
    <definedName name="Z_4BE253F1_5693_4371_B81B_F50D14FA0F70_.wvu.PrintTitles" localSheetId="0" hidden="1">'MAYO - JUNIO'!$1:$7</definedName>
    <definedName name="Z_7E486EE9_3C4A_4355_B030_CAA1E35EF9E5_.wvu.Cols" localSheetId="0" hidden="1">'MAYO - JUNIO'!$K:$Z</definedName>
    <definedName name="Z_7E486EE9_3C4A_4355_B030_CAA1E35EF9E5_.wvu.PrintArea" localSheetId="0" hidden="1">'MAYO - JUNIO'!$A$6:$AB$26</definedName>
    <definedName name="Z_7E486EE9_3C4A_4355_B030_CAA1E35EF9E5_.wvu.PrintTitles" localSheetId="0" hidden="1">'MAYO - JUNIO'!$6:$7</definedName>
    <definedName name="Z_A0E2DD09_0736_4858_AABC_BA2719E8EDE9_.wvu.Cols" localSheetId="0" hidden="1">'MAYO - JUNIO'!$K:$AB</definedName>
    <definedName name="Z_A0E2DD09_0736_4858_AABC_BA2719E8EDE9_.wvu.PrintArea" localSheetId="0" hidden="1">'MAYO - JUNIO'!$A$1:$AF$26</definedName>
    <definedName name="Z_A0E2DD09_0736_4858_AABC_BA2719E8EDE9_.wvu.PrintTitles" localSheetId="0" hidden="1">'MAYO - JUNIO'!$1:$7</definedName>
    <definedName name="Z_A287E002_5959_46F3_BF1E_035CB1BE970E_.wvu.Cols" localSheetId="0" hidden="1">'MAYO - JUNIO'!#REF!,'MAYO - JUNIO'!$K:$T</definedName>
    <definedName name="Z_A287E002_5959_46F3_BF1E_035CB1BE970E_.wvu.PrintArea" localSheetId="0" hidden="1">'MAYO - JUNIO'!$A$6:$V$26</definedName>
    <definedName name="Z_A287E002_5959_46F3_BF1E_035CB1BE970E_.wvu.PrintTitles" localSheetId="0" hidden="1">'MAYO - JUNIO'!$6:$7</definedName>
    <definedName name="Z_ADA07268_438A_409E_91CF_0BABADA13533_.wvu.Cols" localSheetId="0" hidden="1">'MAYO - JUNIO'!#REF!,'MAYO - JUNIO'!$K:$R</definedName>
    <definedName name="Z_ADA07268_438A_409E_91CF_0BABADA13533_.wvu.PrintTitles" localSheetId="0" hidden="1">'MAYO - JUNIO'!$6:$7</definedName>
    <definedName name="Z_B3582950_A05F_4AD9_B23B_291336E17986_.wvu.Cols" localSheetId="0" hidden="1">'MAYO - JUNIO'!$K:$AB</definedName>
    <definedName name="Z_B3582950_A05F_4AD9_B23B_291336E17986_.wvu.PrintArea" localSheetId="0" hidden="1">'MAYO - JUNIO'!$A$6:$AJ$26</definedName>
    <definedName name="Z_B3582950_A05F_4AD9_B23B_291336E17986_.wvu.PrintTitles" localSheetId="0" hidden="1">'MAYO - JUNIO'!$6:$7</definedName>
    <definedName name="Z_CE734D99_EC3A_4349_A7C8_A0CA19927E5B_.wvu.Cols" localSheetId="0" hidden="1">'MAYO - JUNIO'!#REF!,'MAYO - JUNIO'!$K:$P</definedName>
    <definedName name="Z_CE734D99_EC3A_4349_A7C8_A0CA19927E5B_.wvu.PrintTitles" localSheetId="0" hidden="1">'MAYO - JUNIO'!$6:$7</definedName>
    <definedName name="Z_D8D5FE70_C02F_46BD_892C_0946E4A6D461_.wvu.Cols" localSheetId="0" hidden="1">'MAYO - JUNIO'!#REF!,'MAYO - JUNIO'!$K:$P</definedName>
    <definedName name="Z_D8D5FE70_C02F_46BD_892C_0946E4A6D461_.wvu.PrintTitles" localSheetId="0" hidden="1">'MAYO - JUNIO'!$6:$7</definedName>
    <definedName name="Z_E6CE9F3E_D7CD_4179_832F_E4F755FD74C1_.wvu.Cols" localSheetId="0" hidden="1">'MAYO - JUNIO'!#REF!,'MAYO - JUNIO'!$K:$Z</definedName>
    <definedName name="Z_E6CE9F3E_D7CD_4179_832F_E4F755FD74C1_.wvu.PrintArea" localSheetId="0" hidden="1">'MAYO - JUNIO'!$A$6:$X$26</definedName>
    <definedName name="Z_E6CE9F3E_D7CD_4179_832F_E4F755FD74C1_.wvu.PrintTitles" localSheetId="0" hidden="1">'MAYO - JUNIO'!$6:$7</definedName>
    <definedName name="Z_ED8FC727_C9E3_40D8_98E4_F9318B6A1FE2_.wvu.Cols" localSheetId="0" hidden="1">'MAYO - JUNIO'!$K:$AB</definedName>
    <definedName name="Z_ED8FC727_C9E3_40D8_98E4_F9318B6A1FE2_.wvu.PrintArea" localSheetId="0" hidden="1">'MAYO - JUNIO'!$A$1:$AF$26</definedName>
    <definedName name="Z_ED8FC727_C9E3_40D8_98E4_F9318B6A1FE2_.wvu.PrintTitles" localSheetId="0" hidden="1">'MAYO - JUNIO'!$1:$7</definedName>
  </definedNames>
  <calcPr fullCalcOnLoad="1"/>
</workbook>
</file>

<file path=xl/comments1.xml><?xml version="1.0" encoding="utf-8"?>
<comments xmlns="http://schemas.openxmlformats.org/spreadsheetml/2006/main">
  <authors>
    <author>lg</author>
    <author>fondo de pasivo social</author>
  </authors>
  <commentList>
    <comment ref="Z9" authorId="0">
      <text>
        <r>
          <rPr>
            <b/>
            <sz val="9"/>
            <rFont val="Tahoma"/>
            <family val="2"/>
          </rPr>
          <t>lg:</t>
        </r>
        <r>
          <rPr>
            <sz val="9"/>
            <rFont val="Tahoma"/>
            <family val="2"/>
          </rPr>
          <t xml:space="preserve">
se modifico el porcentaje de avance según GCI 20111100001704 de noviembre de 2011 de O% al 20%
</t>
        </r>
      </text>
    </comment>
    <comment ref="P12" authorId="1">
      <text>
        <r>
          <rPr>
            <b/>
            <sz val="9"/>
            <rFont val="Tahoma"/>
            <family val="2"/>
          </rPr>
          <t>fondo de pasivo social:</t>
        </r>
        <r>
          <rPr>
            <sz val="9"/>
            <rFont val="Tahoma"/>
            <family val="2"/>
          </rPr>
          <t xml:space="preserve">
Se modifica el grado de avance, según segumiento realizado por CGI, 20101100042703 </t>
        </r>
      </text>
    </comment>
    <comment ref="R12" authorId="0">
      <text>
        <r>
          <rPr>
            <b/>
            <sz val="9"/>
            <rFont val="Tahoma"/>
            <family val="2"/>
          </rPr>
          <t>lg:</t>
        </r>
        <r>
          <rPr>
            <sz val="9"/>
            <rFont val="Tahoma"/>
            <family val="2"/>
          </rPr>
          <t xml:space="preserve">
se modifico el porcentaje de avnce según circular 684 del 14 de abril de 2011</t>
        </r>
      </text>
    </comment>
    <comment ref="V12" authorId="0">
      <text>
        <r>
          <rPr>
            <b/>
            <sz val="9"/>
            <rFont val="Tahoma"/>
            <family val="2"/>
          </rPr>
          <t>lg:</t>
        </r>
        <r>
          <rPr>
            <sz val="9"/>
            <rFont val="Tahoma"/>
            <family val="2"/>
          </rPr>
          <t xml:space="preserve">
lg:Se modifico el porcentaje de avance según circular GCI 201100001154 del 14 de Julio de 2011.
</t>
        </r>
      </text>
    </comment>
    <comment ref="P14" authorId="1">
      <text>
        <r>
          <rPr>
            <b/>
            <sz val="9"/>
            <rFont val="Tahoma"/>
            <family val="2"/>
          </rPr>
          <t>fondo de pasivo social:</t>
        </r>
        <r>
          <rPr>
            <sz val="9"/>
            <rFont val="Tahoma"/>
            <family val="2"/>
          </rPr>
          <t xml:space="preserve">
Se modifica el grado de avance, según segumiento realizado por CGI, 20101100042703</t>
        </r>
        <r>
          <rPr>
            <sz val="9"/>
            <rFont val="Tahoma"/>
            <family val="2"/>
          </rPr>
          <t xml:space="preserve"> </t>
        </r>
      </text>
    </comment>
    <comment ref="Z14" authorId="0">
      <text>
        <r>
          <rPr>
            <b/>
            <sz val="9"/>
            <rFont val="Tahoma"/>
            <family val="2"/>
          </rPr>
          <t>lg:</t>
        </r>
        <r>
          <rPr>
            <sz val="9"/>
            <rFont val="Tahoma"/>
            <family val="2"/>
          </rPr>
          <t xml:space="preserve">
lg:
se modifico el porcentaje de avance según GCI 20111100001704 de noviembre de 2011 de 54% al 55%
</t>
        </r>
      </text>
    </comment>
    <comment ref="R16" authorId="0">
      <text>
        <r>
          <rPr>
            <b/>
            <sz val="9"/>
            <rFont val="Tahoma"/>
            <family val="2"/>
          </rPr>
          <t>lg:</t>
        </r>
        <r>
          <rPr>
            <sz val="9"/>
            <rFont val="Tahoma"/>
            <family val="2"/>
          </rPr>
          <t xml:space="preserve">
se modifico el porcentaje de avnce según circular 684 del 14 de abril de 2011</t>
        </r>
      </text>
    </comment>
    <comment ref="Z16" authorId="0">
      <text>
        <r>
          <rPr>
            <b/>
            <sz val="9"/>
            <rFont val="Tahoma"/>
            <family val="2"/>
          </rPr>
          <t>lg:</t>
        </r>
        <r>
          <rPr>
            <sz val="9"/>
            <rFont val="Tahoma"/>
            <family val="2"/>
          </rPr>
          <t xml:space="preserve">
lg:
se modifico el porcentaje de avance según GCI 20111100001704 de noviembre de 2011 de 75% al 100%</t>
        </r>
        <r>
          <rPr>
            <sz val="9"/>
            <rFont val="Tahoma"/>
            <family val="2"/>
          </rPr>
          <t xml:space="preserve">
</t>
        </r>
      </text>
    </comment>
    <comment ref="Z17" authorId="0">
      <text>
        <r>
          <rPr>
            <b/>
            <sz val="9"/>
            <rFont val="Tahoma"/>
            <family val="2"/>
          </rPr>
          <t>lg:</t>
        </r>
        <r>
          <rPr>
            <sz val="9"/>
            <rFont val="Tahoma"/>
            <family val="2"/>
          </rPr>
          <t xml:space="preserve">
lg:
se modifico el porcentaje de avance según GCI 20111100001704 de noviembre de 2011 de 15% al 50%
</t>
        </r>
      </text>
    </comment>
    <comment ref="R20" authorId="0">
      <text>
        <r>
          <rPr>
            <b/>
            <sz val="9"/>
            <rFont val="Tahoma"/>
            <family val="2"/>
          </rPr>
          <t>lg:</t>
        </r>
        <r>
          <rPr>
            <sz val="9"/>
            <rFont val="Tahoma"/>
            <family val="2"/>
          </rPr>
          <t xml:space="preserve">
se modifico el porcentaje de avnce según circular 684 del 14 de abril de 2011</t>
        </r>
      </text>
    </comment>
    <comment ref="Z20" authorId="0">
      <text>
        <r>
          <rPr>
            <b/>
            <sz val="9"/>
            <rFont val="Tahoma"/>
            <family val="2"/>
          </rPr>
          <t>lg:</t>
        </r>
        <r>
          <rPr>
            <sz val="9"/>
            <rFont val="Tahoma"/>
            <family val="2"/>
          </rPr>
          <t xml:space="preserve">
lg:
se modifico el porcentaje de avance según GCI 20111100001704 de noviembre de 2011 de 25% al 50%</t>
        </r>
        <r>
          <rPr>
            <sz val="9"/>
            <rFont val="Tahoma"/>
            <family val="2"/>
          </rPr>
          <t xml:space="preserve">
</t>
        </r>
      </text>
    </comment>
  </commentList>
</comments>
</file>

<file path=xl/sharedStrings.xml><?xml version="1.0" encoding="utf-8"?>
<sst xmlns="http://schemas.openxmlformats.org/spreadsheetml/2006/main" count="181" uniqueCount="153">
  <si>
    <t>Terminada</t>
  </si>
  <si>
    <t xml:space="preserve">Con corte a  31 de octubre de 2010, se han aprobado  un total de  45 hojas de vida de indicadores (estratégicos y por proceso) ,  por parte de la Oficina Asesors de Planeación y Sistemas, que corresponde a un 39%. El porcentaje de avance se determina  por la relación existente entre el número de indicadores con hoja de vida (45) contra el número total de indicadores  de gestión definidos y aprobados en el sistema de medición institucional ( matrices de indicadores), es decir 116 . Las 45 hojas de vida  corresponde a indicadores de los procesos Gestión de Recursos Financieros, Direccionamiento Estratégico, Medición y Mejora, Gestión de Talento Humano, Seguimiento y Evaluación Independiente  y Gestión de TIC`S. </t>
  </si>
  <si>
    <t>Oficina Asesora de Planeación y Sistemas</t>
  </si>
  <si>
    <t>DESCRIPCION DE AVANCE BIMESTRE SEPTIEMBRE-OCTUBRE DE 2010</t>
  </si>
  <si>
    <t>No se ha iniciado la ejecución de la meta</t>
  </si>
  <si>
    <t>Con corte a febrero 28 de 2010 se  cuenta   con un total de  54 hojas de vida de indicadores con respecto a los 113 indicadores de gestión establecidos(Estratégicos y por proceso) que componen el sistema  de medición de la entidad</t>
  </si>
  <si>
    <t>Se avanzó en la redefiniciòn de la Metodologìa (Procedimiento Evaluaciòn del Desempeño y Formato para la Formulación del Plan de Mejoramiento Individual) y  se enviò el día 28 de Octubre a la Oficina Asesora de Planeaciòn y Sistemas para revisiòn y aprobaciòn de las instancias respectivas.</t>
  </si>
  <si>
    <t>N/A</t>
  </si>
  <si>
    <t>Se reprogramó el plazo para su cumplimiento.</t>
  </si>
  <si>
    <t>Se encuentra consolidada la matriz DOFA externa y se encuentra pendiente realizar la reunión para realizar la consolidación interna.</t>
  </si>
  <si>
    <t>PRODUCTO(S)</t>
  </si>
  <si>
    <t>RESPONSABLE</t>
  </si>
  <si>
    <t xml:space="preserve">Con corte a junio 30 de 2010, se han aprobado  un total de  35 hojas de vida de indicadores (estratégicos y por proceso) ,  por parte de la Oficina de Planeación y Sistemas, que corresponde a un 35%. El porcentaje de avance se determina  por la relación existente entre el número de indicadores con hoja de vida (35) contra el número total de indicadores  de gestión definidos y aprobados en el sistema de medición institucional ( matrices de indicadores), es decir 116 . Las 35 hojas de vida  corresponde a indicadores de los procesos Direccionamiento Estratégico, Medición y Mejora, Gestión de Talento Humano, Seguimiento y Evaluación Independiente  y Gestión de TIC`S. </t>
  </si>
  <si>
    <t>DESCRIPCION DE AVANCE BIMESTRE JULIO-AGOSTO DE 2010</t>
  </si>
  <si>
    <t>De 16 solicitudes de publicacion de procedimientos  se publicaron 11 procedimientos.</t>
  </si>
  <si>
    <t>% AVANCE - RESULTADO DEL INDICADOR</t>
  </si>
  <si>
    <t>% AVANCE - RESULTADO DEL INDICADOR A JUNIO 30 DE 2010</t>
  </si>
  <si>
    <t>N/A para el presente bimeste.</t>
  </si>
  <si>
    <t>La información fue actualizada con los responsables de los procesos y consolidada en la nueva versión del formato de MATRIZ DE INFORMACIÓN PRIMARIA Y SECUNDARIA. Se solicitó su publicación el día 01 de Septiembre del presente año.</t>
  </si>
  <si>
    <t>DESCRIPCION DE AVANCE I SEMESTRE DE 2010</t>
  </si>
  <si>
    <t>Durante los meses de Julio y Agosto se recibieron 41 solicitudes de procedimientos para publicar, de las cuales a la fecha se han publicado 26 en razón a que la labor es compleja y por cuanto el funcionario encargado de esta actividad también debe brindar Soporte Técnico a los procesos particularmente con el programa ORFEO. En total entre Enero y Agosto se han recibido 81 procedimientos para actualizar en el SIP y se han publicado 66, para un porcentaje acumulado del 81,48%</t>
  </si>
  <si>
    <t>Matriz DOFA actualizada</t>
  </si>
  <si>
    <t xml:space="preserve">Sistema Integrado de Procesos y Procedimientos (SIP) actualizado con los procedimientos aprobados </t>
  </si>
  <si>
    <t>Matriz de Información Primaria y Secundaria actualizada</t>
  </si>
  <si>
    <t>Sensibilización a todos los funcionarios sobre la cultura de la autoevaluación del control (Acciones preventivas y correctivas) y autoevaluación de la gestión (Planes y programas de la Entidad y autoevaluación de los procesos)</t>
  </si>
  <si>
    <t>FECHA INICIO</t>
  </si>
  <si>
    <t>FECHA FINALIZACIÓN</t>
  </si>
  <si>
    <t>INDICADOR</t>
  </si>
  <si>
    <t xml:space="preserve">Jornada de Socialización - Registro de asistencia  </t>
  </si>
  <si>
    <t>No. De Planes de Mejoramiento Individual Formulados / No. De Planes de Mejoramiento Individual a Formular.</t>
  </si>
  <si>
    <t>Matriz DOFA actualizada.</t>
  </si>
  <si>
    <t xml:space="preserve">Fortalecimiento del sistema de medición de la gestión institucional :Elaborar las hojas de vida de los indicadores institucionales y por procesos y redefinición de los indicadores para los procesos que lo requieran. </t>
  </si>
  <si>
    <t>DESCRIPCION DE AVANCE BIMESTRE ENERO - FEBRERO DE 2011</t>
  </si>
  <si>
    <t>Jornada de socialización adelantada</t>
  </si>
  <si>
    <t>Durante los meses de Septiembre y Octubre  se recibieron 70 solicitudes de procedimientos para publicar, de las cuales se publicaron en su totalidad. En total entre Enero y Octubre se han recibido 151 procedimientos para actualizar en el SIP para un porcentaje del  100%</t>
  </si>
  <si>
    <t>Se realizo levantamiento de la matriz DOFA con cada uno de los procesos, esta pendiente la revisión por parte del Equipo de Riegos para consolidar la matriz.</t>
  </si>
  <si>
    <t>ACTIVIDAD</t>
  </si>
  <si>
    <t>No.</t>
  </si>
  <si>
    <t>No. De procedimientos actualizados en el SIP / No. De procedimientos recibidos para actualizar</t>
  </si>
  <si>
    <t>Durante el primer semestre/2010 se actualizaron en el SIP en total 40 procedimientos,  número que equivale al 100% de los recibidos para actualizar</t>
  </si>
  <si>
    <t>Consolidar el Diagnóstico Estratégico del Riesgo, con base en la identificación de los factores internos y externos de riesgo que se llevó a cabo dentro del proceso de redefinición del Riesgo</t>
  </si>
  <si>
    <t xml:space="preserve">Con corte a  31 de agosto de 2010, se han aprobado  un total de  45 hojas de vida de indicadores (estratégicos y por proceso) ,  por parte de la Oficina de Planeación y Sistemas, que corresponde a un 39%. El porcentaje de avance se determina  por la relación existente entre el número de indicadores con hoja de vida (45) contra el número total de indicadores  de gestión definidos y aprobados en el sistema de medición institucional ( matrices de indicadores), es decir 116 . Las 45 hojas de vida  corresponde a indicadores de los procesos Gestión de Recursos Financieros, Direccionamiento Estratégico, Medición y Mejora, Gestión de Talento Humano, Seguimiento y Evaluación Independiente  y Gestión de TIC`S. </t>
  </si>
  <si>
    <t>En reunión del Comité Coordiandor del Sistema de Control Interno y Calidad del día 29/11/2010 (Acta No. 020), se solicitó a la Dra Carmen Emira, Jefe de la Oficina Asesora de Planeación y Sistemas modificar las fechas establecidad para el cumplimiento de esta actividad, HASTA EL 31/05/2011;  por cuanto por cargas de trabajo los responsables no la pudieron cumplir y adicionalmente en dicha sesión del Comité se aprobó una actualización de la metodología para la formulación de los planes de mejoramiento individual (Procedimiento y Formato). Esta fecha se encuentra alineada con el plan de acción del proceso Gestión de Talento Humano para la vigencia 2011.</t>
  </si>
  <si>
    <t>INDICADORES</t>
  </si>
  <si>
    <t>Consolidó: Martha LiLiana García Leiva.</t>
  </si>
  <si>
    <t>CONTROL ESTRATÉGICO</t>
  </si>
  <si>
    <t>SUBSISTEMA</t>
  </si>
  <si>
    <t>COMPONENTE</t>
  </si>
  <si>
    <t>ELEMENTO</t>
  </si>
  <si>
    <t>AMBIENTE DE CONTROL</t>
  </si>
  <si>
    <t>ACUERDOS, COMPROMISOS O PROTOCOLOS ÉTICOS</t>
  </si>
  <si>
    <t>ADMINISTRACIÓN DE RIESGOS</t>
  </si>
  <si>
    <t>CONTEXTO ESTRATÉGICO</t>
  </si>
  <si>
    <t>CONTRO DE GESTIÓN</t>
  </si>
  <si>
    <t>ACTIVIDADES DE CONTROL</t>
  </si>
  <si>
    <t>MANUAL DE PROCEDIMIENTOS</t>
  </si>
  <si>
    <t>INFORMACIÓN</t>
  </si>
  <si>
    <t>SISTEMAS DE INFORMACIÓN</t>
  </si>
  <si>
    <t>CONTROL DE EVALUACIÓN</t>
  </si>
  <si>
    <t>PLANES DE MEJORAMIENTO</t>
  </si>
  <si>
    <t>Hojas de vida de indicadores elaboradas, aprobadas y publicadas</t>
  </si>
  <si>
    <t>No. De Hojas de Vida de Indicadores aprobadas / No. Total de Indicadores Estratégicos y por Proceso aprobados</t>
  </si>
  <si>
    <t>DESCRIPCION DE AVANCE BIMESTRE MARZO - ABRIL DE 2011</t>
  </si>
  <si>
    <t>Con corte a Abril 30 de 2011 se  cuenta   con un total de  54 hojas de vida de indicadores con respecto a los 113 indicadores de gestión establecidos(Estratégicos y por proceso) que componen el sistema  de medición de la entidad</t>
  </si>
  <si>
    <t>Se solicita un cambio de fecha para 30 de junio teniendo en cuenta los cambios que se han realizado dentro de la organización.</t>
  </si>
  <si>
    <t>Durante los meses de Marzo y Abril   se recibieron 25  procedimientos para publicar, de las cuales se publicaron 14 procedimientos en el SIP para un porcentaje del  56%</t>
  </si>
  <si>
    <t xml:space="preserve">Se encuentra en borrador la presentación de acciones preventivas la cual se enviará mediante correo electrónico a los funcionarios el 25 de mayo de 2011 para cumplir con la jornada de capacitación. </t>
  </si>
  <si>
    <t>DESCRIPCION DE AVANCE BIMESTRE MAYO - JUNIO DE 2011</t>
  </si>
  <si>
    <t>Durante el periodo de evaluacion ( Mayo - Junio) no se recibieron procedimientos del SIP por lo tanto no fue actualizado ningun procedimiento</t>
  </si>
  <si>
    <t>Esta actividad se desarrollará en conjunto con control interno, se encuentra programada para septiembre de 2011</t>
  </si>
  <si>
    <t>Se realizó la consolidación del diagnostico externo, se tiene programada la reunión del equipo MECI-CALIDAD para realizar la cosolidación del diagnostico interno para el jueves 07 de julio de 2011 para dar por terminada la actualización de la Matriz DOFA.</t>
  </si>
  <si>
    <t xml:space="preserve">N/A para el periodo. </t>
  </si>
  <si>
    <t xml:space="preserve">Con corte a junio 30 de 2011 se cuenta  con un total de 63 hojas de vida de indicadores de gestión,  frente a los 114 indicadores existentes (Estratégicos y por Proceso). El porcentaje de cumplimiento del indicador de la actividad se situó en 55%. </t>
  </si>
  <si>
    <t>DESCRIPCION DE AVANCE BIMESTRE JULIO - AGOSTO DE 2011</t>
  </si>
  <si>
    <t>DIRECCIONAMIENTO ESTRATÉGICO /  DR. MAURICIO VILLANEDA JIMENEZ / AIDA SALAZAR TINOCO</t>
  </si>
  <si>
    <t>DIRECCIONAMIENTO ESTRATÉGICO Y PROCESOS INVOLUCRADOS / MAURICIO VILLANEDA JIMENEZ /  AIDA SALAZAR TINOCO</t>
  </si>
  <si>
    <t>RESPONSABLES DE TODOS LOS PROCESOS / DR. MAURICIO VILLANEDA JIMENEZ / JORGE ALBERTO ESPINOSA - MEDICIÓN Y MEJORA</t>
  </si>
  <si>
    <t>GESTIÓN TIC´S / MAURICIO VILLANEDA JIMENEZ / SILVANO MARTINEZ / DIEGO FARFAN</t>
  </si>
  <si>
    <t>Establecer los planes de mejoramiento individual como producto de la evaluación de desempeño laboral  vigencia 2009-2010, para los caso que se requieran</t>
  </si>
  <si>
    <t>Planes de Mejoramiento  Formulados</t>
  </si>
  <si>
    <t>Se realizó la reunión según acta No. 03 del equipo MECI-CALIDAD donde se incluirá la Matriz DOFA dentro del programa de inducción y reinducción.</t>
  </si>
  <si>
    <t>Se solicitó mediante correo electrónico la actualización de la Matriz de Información Primaria y Secundaria a todos los procesos; de los 15 procesos incluidos dentro de la Matriz, al 30 de agosto de 2010 se encuentra actualizada la información de 11 procesos quedando por actualizar 4. La matriz se encuentra publicada en la página de intranet.</t>
  </si>
  <si>
    <t>No se ha dado inicio al desarrollo de esta actividad. Se solicitó plazo hasta el 31/07/2011, es igual a la Actividad No. 6 y es de reponsabilidad de los evaluadores, GTH asesora.</t>
  </si>
  <si>
    <t>Se recibieron 9 procedimientos para actualizar en el SIP de los cuales fueron publicados 9</t>
  </si>
  <si>
    <t>Esta actividad se realizará en conjunto con el Grupo de Trabajo de Control Interno en el mes de septiembre</t>
  </si>
  <si>
    <t>Con corte  a agosto 31 de 2011,  se cuenta con un total de 50 hojas de vida de indicadores de gestión aprobadas, de los  104 indicadores aprobados y documentados en las matrices de indicadores erstratégico y por proceso  incluidos estratégicos y por proceso. El avance en las ejecución de la actividad se situó en  48% .</t>
  </si>
  <si>
    <t>DESCRIPCION DE AVANCE BIMESTRE SEPTIEMBRE - OCTUBRE DE 2011</t>
  </si>
  <si>
    <t>Esta actividad se realizará en conjunto con el Grupo de Trabajo de Control Interno.</t>
  </si>
  <si>
    <t>Después de realizada la reunión correspondiente al acta No. 003 se realizará el nuevo diagnostico DOFA con cada uno de los procesos y se unificará antes en diciembre de 2011.</t>
  </si>
  <si>
    <t>Se realizó por parte de control interno la auditoria de la matriz primaria y secundaria y se levantaron los hallazgos respectivos a los procesos por la desactualización de la matriz y hasta la fecha no se ha recibido por parte de los procesos solicitud de actualización de la misma.</t>
  </si>
  <si>
    <t>En el mes de noviembre de 2011 se dio inicio a la asesoría para la formulación de los planes de mejoramiento individual; por tanto no se reporta avance a Octubre 31 de 2011.</t>
  </si>
  <si>
    <t>Se recibieron 9  procedimientos de los cuales se actualizaron 7 de las resoluciones  2575 del 23 de septiembre  y 2584 del 29 de Septiembre de 2011</t>
  </si>
  <si>
    <t>Con corte a octubre 31 de 2011, se encuentran aprobadas 58 hojas de vida de indicadores de los 108 indicadores  estratégicos y por procesos existentes. El avance porcentual de la meta se sitúo en un   54%.</t>
  </si>
  <si>
    <t>DESCRIPCION DE AVANCE BIMESTRE NOVIEMBRE - DICIEMBRE DE 2011</t>
  </si>
  <si>
    <t>Revisó: Mauricio Villaneda Jiménez</t>
  </si>
  <si>
    <t>En el mes de noviembre de 2011 se brindó la asesoría para la formulación de los planes de mejoramiento individual; los responsables de evaluar debían remitir los planes de mejoramiento formulados, sin embargo el único que se recibió fue el de la Dra. Luz Marina Parada Ballén.</t>
  </si>
  <si>
    <t>Se recibieron para este bimestre 6  procedimientos de los cuales se actualizaron 6 de la resolucion 2966 del 31 de Octubre de 2011</t>
  </si>
  <si>
    <t xml:space="preserve">Concorte a diciembre 31 de 2011, se cuenta con un total de 81 hojas de vida aprobadas  frente a los 108 indicadores de gestión que componen el sistema  de medición institucional. Por lo tanto el avance de la meta es del 75%. </t>
  </si>
  <si>
    <t>Se realizó la consolidación de la matriz DOFA actualizandola al año 2011, se encuentra pendiente realizar reunión del equipo operativo  MECI-CALIDAD para su aprobación.</t>
  </si>
  <si>
    <t>Se cuenta con las presentaciones para realizar la actividad e socialización, se encuentra pendiente la consolidación y programación de la fecha de capacitación.</t>
  </si>
  <si>
    <t>Al realizarse el diligenciamiento de la matriz de información primaria y secundaria con cada uno de los procesos, se determinó que dicho formato era de dificil entendimiento y dispendioso, por lo tanto se realizaron los ajustes pertinentes y fue llevada al comite de Control Interno y Calidad y  aprobada mediante resolución No  3588 de 27 de diciembre de 2011.</t>
  </si>
  <si>
    <t>Efectuar Asesoría sobre la metodología a seguir para la formulación de los planes de mejoramiento individual.</t>
  </si>
  <si>
    <t>GESTIÓN DE TALENTO HUMANO</t>
  </si>
  <si>
    <t>DIRECTOR GENERAL / SECRETARIO GENERAL / SUBDIRECTORES GENERALES / JEFES DE OFICINA / COORDINADORES</t>
  </si>
  <si>
    <t>No.de Asesorías desarrolladas / No. de Asesorías a desarrollar</t>
  </si>
  <si>
    <t>Redifinición del diagnostico interno y externo "Matriz DOFA 2012".</t>
  </si>
  <si>
    <t>Refinición de la Matriz DOFA 2012</t>
  </si>
  <si>
    <t>Actualización del Sistema Integrado de Procesos y Procedimientos (SIP), conforme a  los  requerimientos del Sistema Integral de Gestión (MECI - CALIDAD), de acuerdos a requerimeinros presentados</t>
  </si>
  <si>
    <t>Realizar la actualización  y/o eliminación de los procedimientos  que aún se encuentran publicados en  antiguo SIP</t>
  </si>
  <si>
    <t>Procedimientos Actualizados</t>
  </si>
  <si>
    <t xml:space="preserve">GESTIÓN SERVICIOS DE SALUD / GESTIÓN FINANCIERA / GESTIÓN PRESTACIONES ECONÓMICAS / GESTION DE SERVICIOS ADMINISTRATIVOS / GESTIÓN TALENTO HUMANO / ATENCIÓN AL USUARIO / </t>
  </si>
  <si>
    <t>Actualización de procedimentos</t>
  </si>
  <si>
    <t>Realizar capacitación sobre Matriz  de Información Primaria y Secundaria  a los diferentes procesos segú lo requieran</t>
  </si>
  <si>
    <t xml:space="preserve">DIRECCIONAMIENTO ESTRATÉGICO  / DR. MAURICIO VILLANEDA JIMENEZ / JORGE ALBERTO ESPINOSA / AIDA SALAZAR TINOCO  </t>
  </si>
  <si>
    <t>Fortalecimiento Sistema Atención al Ciudadano</t>
  </si>
  <si>
    <t>Aplicación de la encuesta de medicion de la satisfacción post trámite
Informe de satisfacción de usuarios del primer trimestre</t>
  </si>
  <si>
    <t>Informe de grado de satisfacción del usuario</t>
  </si>
  <si>
    <t>COMPONENTE DE INFORMACIÓN</t>
  </si>
  <si>
    <t>INFORMACIÓN PRIMARIA Y SECUNDARIA</t>
  </si>
  <si>
    <t>COORDINADORA GRUPO INTERNO DE TRABAJO GESTIÓN DOCUMENTAL Y ATENCIÓN AL USUARIO</t>
  </si>
  <si>
    <t>Jefe Oficina Asesora de Planeación y Sistemas</t>
  </si>
  <si>
    <t>Presenta los estudios previos para la actualización y mejora del aplicativo ORFEO, según las necesidades presentadas por los usuarios</t>
  </si>
  <si>
    <t>Informe  bimensual presentado  a la secteraria General sobre el proceso de actualización del aplicativo ORFEO</t>
  </si>
  <si>
    <t>Estudios Previos</t>
  </si>
  <si>
    <t xml:space="preserve">Informe bimensual </t>
  </si>
  <si>
    <t xml:space="preserve">PLAN DE TRABAJO PARA EL FORTALECIMIENTO Y MANTENIMIENTO DEL SISTEMA INTEGRAL DE GESTION (MECI - CALIDAD)                                                                                                                                                                                                                                           REFORMULACIÓN AÑO 2012   </t>
  </si>
  <si>
    <t>DESCRIPCION DE AVANCE BIMESTRE MAYO  - JUNIO DE 2012</t>
  </si>
  <si>
    <t>Mediante correo electrónico enviado el 18 de mayo de 2012 se solicitó el envio al equipo MECI-CALIDAD para la aprobación de dicha actividad.</t>
  </si>
  <si>
    <t>De los 15 procesos con que cuenta la entidad, solicitaron capacitación en matriz primaria y secundaria 11 procesos.</t>
  </si>
  <si>
    <t>Se actualizaron 3 procedimientos de  3 que fueron enviados para su actualizacion, mediante resolucion 1787 del 29 de Mayo de 2012</t>
  </si>
  <si>
    <t xml:space="preserve">Se cuenta con el borrador del estudio previo, quedando faltante para presentarlo definir los indiscadores financieron, se solcito presupuesto para esta contratación   con el memorando 20122200032533 </t>
  </si>
  <si>
    <t>La Jornada de socialización se encuentra aplazada debido a la falta de capacitación de los auditores de calidad; en reunión con el grupo de trabajo de control interno se acordo esperar a que se realice la capacitación de los auditores.</t>
  </si>
  <si>
    <t>El proceso Gestión de Servicios de Salud realizo en el i semestre de 2012 la actualización de dos (2) procedimientos y solicitud de eliminación de dos (2) procedimientos del antiguo SIP para un porcentaje de cumplimiento del 100% de actualización de procedimientos. El proceso de Gestión de Prestaciones Económicas de acuerdo con los compromisos adquiridos actualizara en el SIP los cuatro procedimientos  pendientes, de acuerdo con el cronograma establecido para tal efecto, razón por la cual estas actividades se desarrollaran durante el tercer trimestre de 2.012.</t>
  </si>
  <si>
    <t xml:space="preserve">trámite; en seguida el 13 de marzo enviaron al proceso de atención al Usuario el memorando 2012-120-001569-3 en el cual se notifico la no aprobación del documento puesto se devia someter a un analisis el esquema de la encuesta, no desde la forma ajustada a calidad si no a l alcance de la preguntas, el día 22 de mayo se recibio un correo por parte e la oficina de Planeación y Sistemas con observaciones, en mayo 29 se aprobo con la resolución 1787; se solicito mediante memorando 2012-220-003856-3 el uso de las lineas telefonicas a celular para realizar la encuesta, el dí 29 de junio se autoriza mediante memorando 2012-110-003898-3 el uso de una linea para realizar las encuestas. </t>
  </si>
  <si>
    <t>1. El día de 24 de enero de 2012 se envio a trasversalidad la encuesta de satisfacción post-trámite, despues de observaciones se corrigio y se volvio a enviar a trasversalidad el 8 de febrero de 2012, posteriormente se envio un correo a la oficina asesora de Planeación y Sistemas solicitando que se aoprobara de manera urgente el formato de encuesta de satisfacción post-</t>
  </si>
  <si>
    <t>Se realizaron cuatro (4) asesorías en relación con la metodología a seguir para la formulación de los planes de mejoramiento individual; sin embargo, está pendiente realizar cuatro asesorías que no pudieron ser desarrolladas oportunamente por cargas laborales y tuvieron que ser reprogramadas.</t>
  </si>
  <si>
    <t>De los dieciocho (18) Planes de Mejoramiento Individual que se deben formular, a Junio 30 del presente año se recibido uno (1).</t>
  </si>
  <si>
    <t xml:space="preserve">Con corte a junio 30 de 2012, se han elaborado y aprobado  80 hojas de vida  de indicadores (Estratégicos y por proceso) , con respecto a los 105 indicadoes  existentes en las matrices de indicadores  estratégicos y por proceso.  
</t>
  </si>
  <si>
    <t>JUNIO DE  2012</t>
  </si>
  <si>
    <t xml:space="preserve">Elaboró Seguimiento </t>
  </si>
  <si>
    <t>SEGUIMIENTO MAYO - JUNIO DE 2012</t>
  </si>
  <si>
    <t>El proceso no presenta avance para la redefinición de la DOFA 2012</t>
  </si>
  <si>
    <t>Se realizo la aprobación de la encuesta post - tramite el pasado 29 de mayo de 2012 mediante resolucion 1787 pero a la fecha no se han realizado dichas encuestas.  En el III trimestre se llevaran a cabo las encuestas de los tramites terminados en el primer semestre de 2012</t>
  </si>
  <si>
    <t>Esta actividad no presentó avance en el trimestre evaluado toda vez que la capacitación va dirigida en su gran mayoria al grupo de auditores internos de calidad.  Dicha capacitación sera realizada una vez esten capacitados los auditores.</t>
  </si>
  <si>
    <t>Se evidencia la publicación en la intranet del FPS de los siguientes procedimientos MIGSSSPSPT28 REEMBOLSO-EXAMENES VALORACIONES MEDICAS, MIGSSSPSPT29 RECONOCIMIENTO Y LIQUIDACION DE INCAPACIDADES Y LICENCIAS DE MATERNIDAD y PESEIGCIIT01 CONVOCATORIA SELECCION Y CALIFICACION DE AUDITORES INTERNOS.</t>
  </si>
  <si>
    <t>Se cuenta con un borrador de los estudios previos para la actualizacion del aplicativo orfeo; igualmente se solicito al presupuesto designar los recursos para la contratacion del mismo.</t>
  </si>
  <si>
    <t>A fecha junio 30 de 2012 faltan por actualizar 48 procedimientos en el antiguo SIP, en el periodo informado se actualizaron 2 procedimientos del proceso de Gestion de Salud.</t>
  </si>
  <si>
    <t>No se evidencia compromiso por parte de los jefes de proceso para la formulación de los planes de mejoramiento individual, a junio 30 de 2012 no se formularon 17 planes de mejoramiento indidual que estan pendientes.</t>
  </si>
  <si>
    <t>con corte a junio 30 de 2012 se han realizado 4 asesorias para la formulacion de los planes de mejoramiento, quedando pendientes de recibir juridica, servicios de salud, prestaciones economicas y financiera.</t>
  </si>
  <si>
    <t xml:space="preserve">Para el periodo informado el proceso no presenta avance en la actividad </t>
  </si>
  <si>
    <t>Se realizaron capacitacion a 2 procesos en el trimestre evaluado asi: Tic´s y seguimiento y evaluacion independiente; todavia falta capacitacion a 4 procesos</t>
  </si>
  <si>
    <t>Lina Alejandra Morales Sarmiento y Esperanza Gonzalez</t>
  </si>
  <si>
    <t>Con corte a junio 30 falta por elaborar 25 hojas de vida de indicadores de los existentes en las matrices de indicadorres estrategicos y por proceso.</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</si>
</sst>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s>
  <fonts count="53">
    <font>
      <sz val="11"/>
      <color theme="1"/>
      <name val="Calibri"/>
      <family val="2"/>
    </font>
    <font>
      <sz val="11"/>
      <color indexed="8"/>
      <name val="Calibri"/>
      <family val="2"/>
    </font>
    <font>
      <sz val="24"/>
      <name val="Arial Narrow"/>
      <family val="2"/>
    </font>
    <font>
      <b/>
      <sz val="24"/>
      <name val="Arial Narrow"/>
      <family val="2"/>
    </font>
    <font>
      <b/>
      <sz val="24"/>
      <name val="Calibri"/>
      <family val="2"/>
    </font>
    <font>
      <sz val="24"/>
      <name val="Calibri"/>
      <family val="2"/>
    </font>
    <font>
      <b/>
      <sz val="48"/>
      <name val="Arial Narrow"/>
      <family val="2"/>
    </font>
    <font>
      <sz val="9"/>
      <name val="Tahoma"/>
      <family val="2"/>
    </font>
    <font>
      <b/>
      <sz val="9"/>
      <name val="Tahoma"/>
      <family val="2"/>
    </font>
    <font>
      <b/>
      <sz val="28"/>
      <name val="Bookman Old Style"/>
      <family val="1"/>
    </font>
    <font>
      <sz val="28"/>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4"/>
      <color indexed="53"/>
      <name val="Calibri"/>
      <family val="2"/>
    </font>
    <font>
      <sz val="72"/>
      <name val="Calibri"/>
      <family val="2"/>
    </font>
    <font>
      <sz val="72"/>
      <color indexed="5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4"/>
      <color theme="9" tint="-0.24997000396251678"/>
      <name val="Calibri"/>
      <family val="2"/>
    </font>
    <font>
      <sz val="72"/>
      <color theme="9" tint="-0.24997000396251678"/>
      <name val="Calibri"/>
      <family val="2"/>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51"/>
        <bgColor indexed="64"/>
      </patternFill>
    </fill>
    <fill>
      <patternFill patternType="solid">
        <fgColor indexed="50"/>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double"/>
      <right style="double"/>
      <top style="thin"/>
      <bottom style="double"/>
    </border>
    <border>
      <left style="double"/>
      <right style="double"/>
      <top>
        <color indexed="63"/>
      </top>
      <bottom style="thin"/>
    </border>
    <border>
      <left style="double"/>
      <right style="double"/>
      <top style="double"/>
      <bottom style="double"/>
    </border>
    <border>
      <left style="double"/>
      <right>
        <color indexed="63"/>
      </right>
      <top style="thin"/>
      <bottom style="thin"/>
    </border>
    <border>
      <left style="double"/>
      <right style="double"/>
      <top style="thin"/>
      <bottom>
        <color indexed="63"/>
      </bottom>
    </border>
    <border>
      <left style="thin"/>
      <right style="thin"/>
      <top style="thin"/>
      <bottom>
        <color indexed="63"/>
      </bottom>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color indexed="63"/>
      </left>
      <right>
        <color indexed="63"/>
      </right>
      <top>
        <color indexed="63"/>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3" fillId="20"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72">
    <xf numFmtId="0" fontId="0" fillId="0" borderId="0" xfId="0" applyFont="1" applyAlignment="1">
      <alignment/>
    </xf>
    <xf numFmtId="0" fontId="5" fillId="0" borderId="0" xfId="0" applyFont="1" applyFill="1" applyBorder="1" applyAlignment="1" applyProtection="1">
      <alignment/>
      <protection/>
    </xf>
    <xf numFmtId="0" fontId="5" fillId="0" borderId="0"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wrapText="1"/>
      <protection/>
    </xf>
    <xf numFmtId="0" fontId="5" fillId="32" borderId="0" xfId="0" applyFont="1" applyFill="1" applyBorder="1" applyAlignment="1" applyProtection="1">
      <alignment horizontal="justify" vertical="center" wrapText="1"/>
      <protection/>
    </xf>
    <xf numFmtId="0" fontId="5" fillId="32" borderId="0" xfId="0" applyFont="1" applyFill="1" applyBorder="1" applyAlignment="1" applyProtection="1">
      <alignment/>
      <protection/>
    </xf>
    <xf numFmtId="0" fontId="5"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0" fontId="3" fillId="0" borderId="0" xfId="0" applyFont="1" applyFill="1" applyAlignment="1" applyProtection="1">
      <alignment horizontal="center" vertical="center" wrapText="1"/>
      <protection/>
    </xf>
    <xf numFmtId="2" fontId="3" fillId="0" borderId="0" xfId="0" applyNumberFormat="1" applyFont="1" applyFill="1" applyAlignment="1" applyProtection="1">
      <alignment horizontal="center" vertical="center" wrapText="1"/>
      <protection/>
    </xf>
    <xf numFmtId="0" fontId="5" fillId="0" borderId="0" xfId="0" applyFont="1" applyFill="1" applyAlignment="1" applyProtection="1">
      <alignment horizontal="justify" vertical="center" wrapText="1"/>
      <protection/>
    </xf>
    <xf numFmtId="180" fontId="5" fillId="0" borderId="0" xfId="0" applyNumberFormat="1" applyFont="1" applyFill="1" applyAlignment="1" applyProtection="1">
      <alignment horizontal="center" vertical="center" wrapText="1"/>
      <protection/>
    </xf>
    <xf numFmtId="4" fontId="5" fillId="0" borderId="0" xfId="0" applyNumberFormat="1" applyFont="1" applyFill="1" applyAlignment="1" applyProtection="1">
      <alignment/>
      <protection/>
    </xf>
    <xf numFmtId="2" fontId="3" fillId="32"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center" wrapText="1"/>
      <protection/>
    </xf>
    <xf numFmtId="14" fontId="2" fillId="0" borderId="0" xfId="0" applyNumberFormat="1" applyFont="1" applyFill="1" applyBorder="1" applyAlignment="1" applyProtection="1">
      <alignment horizontal="center" vertical="center" wrapText="1"/>
      <protection/>
    </xf>
    <xf numFmtId="180" fontId="2" fillId="0" borderId="0" xfId="0" applyNumberFormat="1" applyFont="1" applyFill="1" applyBorder="1" applyAlignment="1" applyProtection="1">
      <alignment horizontal="center" vertical="center" wrapText="1"/>
      <protection/>
    </xf>
    <xf numFmtId="0" fontId="2" fillId="33" borderId="0" xfId="0" applyFont="1" applyFill="1" applyBorder="1" applyAlignment="1" applyProtection="1">
      <alignment horizontal="justify" vertical="center"/>
      <protection/>
    </xf>
    <xf numFmtId="10" fontId="2" fillId="33" borderId="0" xfId="0" applyNumberFormat="1" applyFont="1" applyFill="1" applyBorder="1" applyAlignment="1" applyProtection="1">
      <alignment horizontal="center" vertical="center"/>
      <protection/>
    </xf>
    <xf numFmtId="0" fontId="2" fillId="34" borderId="0" xfId="0" applyFont="1" applyFill="1" applyBorder="1" applyAlignment="1" applyProtection="1">
      <alignment horizontal="justify" vertical="center" wrapText="1" readingOrder="1"/>
      <protection/>
    </xf>
    <xf numFmtId="10" fontId="2" fillId="34" borderId="0" xfId="0" applyNumberFormat="1" applyFont="1" applyFill="1" applyBorder="1" applyAlignment="1" applyProtection="1">
      <alignment horizontal="center" vertical="center"/>
      <protection/>
    </xf>
    <xf numFmtId="0" fontId="2" fillId="35" borderId="0" xfId="0" applyFont="1" applyFill="1" applyBorder="1" applyAlignment="1" applyProtection="1">
      <alignment horizontal="justify" vertical="center" wrapText="1"/>
      <protection/>
    </xf>
    <xf numFmtId="10" fontId="2" fillId="35" borderId="0" xfId="0" applyNumberFormat="1" applyFont="1" applyFill="1" applyBorder="1" applyAlignment="1" applyProtection="1">
      <alignment horizontal="center" vertical="center" wrapText="1"/>
      <protection/>
    </xf>
    <xf numFmtId="0" fontId="2" fillId="36" borderId="0" xfId="0" applyFont="1" applyFill="1" applyBorder="1" applyAlignment="1" applyProtection="1">
      <alignment horizontal="justify" vertical="center" wrapText="1"/>
      <protection/>
    </xf>
    <xf numFmtId="10" fontId="2" fillId="36" borderId="0" xfId="0" applyNumberFormat="1" applyFont="1" applyFill="1" applyBorder="1" applyAlignment="1" applyProtection="1">
      <alignment horizontal="center" vertical="center" wrapText="1"/>
      <protection/>
    </xf>
    <xf numFmtId="0" fontId="2" fillId="14" borderId="0" xfId="0" applyFont="1" applyFill="1" applyBorder="1" applyAlignment="1" applyProtection="1">
      <alignment horizontal="justify" vertical="center" wrapText="1"/>
      <protection/>
    </xf>
    <xf numFmtId="10" fontId="2" fillId="14" borderId="0" xfId="0" applyNumberFormat="1" applyFont="1" applyFill="1" applyBorder="1" applyAlignment="1" applyProtection="1">
      <alignment horizontal="center" vertical="center" wrapText="1"/>
      <protection/>
    </xf>
    <xf numFmtId="0" fontId="2" fillId="11" borderId="0" xfId="0" applyFont="1" applyFill="1" applyBorder="1" applyAlignment="1" applyProtection="1">
      <alignment horizontal="justify" vertical="center" wrapText="1"/>
      <protection/>
    </xf>
    <xf numFmtId="10" fontId="2" fillId="11" borderId="0" xfId="0" applyNumberFormat="1" applyFont="1" applyFill="1" applyBorder="1" applyAlignment="1" applyProtection="1">
      <alignment horizontal="center" vertical="center" wrapText="1"/>
      <protection/>
    </xf>
    <xf numFmtId="0" fontId="2" fillId="13" borderId="0" xfId="0" applyFont="1" applyFill="1" applyBorder="1" applyAlignment="1" applyProtection="1">
      <alignment horizontal="justify" vertical="center" wrapText="1"/>
      <protection/>
    </xf>
    <xf numFmtId="10" fontId="2" fillId="13" borderId="0" xfId="0" applyNumberFormat="1" applyFont="1" applyFill="1" applyBorder="1" applyAlignment="1" applyProtection="1">
      <alignment horizontal="center" vertical="center" wrapText="1"/>
      <protection/>
    </xf>
    <xf numFmtId="0" fontId="2" fillId="12" borderId="0" xfId="0" applyFont="1" applyFill="1" applyBorder="1" applyAlignment="1" applyProtection="1">
      <alignment horizontal="justify" vertical="center" wrapText="1"/>
      <protection/>
    </xf>
    <xf numFmtId="10" fontId="2" fillId="12" borderId="0" xfId="0" applyNumberFormat="1" applyFont="1" applyFill="1" applyBorder="1" applyAlignment="1" applyProtection="1">
      <alignment horizontal="center" vertical="center" wrapText="1"/>
      <protection/>
    </xf>
    <xf numFmtId="0" fontId="2" fillId="32" borderId="0" xfId="0" applyFont="1" applyFill="1" applyBorder="1" applyAlignment="1" applyProtection="1">
      <alignment horizontal="justify" vertical="center" wrapText="1"/>
      <protection/>
    </xf>
    <xf numFmtId="10" fontId="2" fillId="32" borderId="0" xfId="0" applyNumberFormat="1" applyFont="1" applyFill="1" applyBorder="1" applyAlignment="1" applyProtection="1">
      <alignment horizontal="center" vertical="center" wrapText="1"/>
      <protection/>
    </xf>
    <xf numFmtId="0" fontId="50" fillId="0" borderId="0" xfId="0" applyFont="1" applyFill="1" applyBorder="1" applyAlignment="1" applyProtection="1">
      <alignment/>
      <protection/>
    </xf>
    <xf numFmtId="0" fontId="2"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14"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justify" vertical="center" wrapText="1" readingOrder="1"/>
      <protection/>
    </xf>
    <xf numFmtId="1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protection/>
    </xf>
    <xf numFmtId="14" fontId="2" fillId="32" borderId="10" xfId="0" applyNumberFormat="1" applyFont="1" applyFill="1" applyBorder="1" applyAlignment="1" applyProtection="1">
      <alignment horizontal="center" vertical="center" wrapText="1"/>
      <protection/>
    </xf>
    <xf numFmtId="180" fontId="2" fillId="32" borderId="10" xfId="0" applyNumberFormat="1" applyFont="1" applyFill="1" applyBorder="1" applyAlignment="1" applyProtection="1">
      <alignment horizontal="center" vertical="center" wrapText="1"/>
      <protection/>
    </xf>
    <xf numFmtId="0" fontId="2" fillId="32" borderId="10" xfId="0" applyFont="1" applyFill="1" applyBorder="1" applyAlignment="1" applyProtection="1">
      <alignment horizontal="justify" vertical="center"/>
      <protection/>
    </xf>
    <xf numFmtId="10" fontId="2" fillId="32" borderId="10" xfId="0" applyNumberFormat="1" applyFont="1" applyFill="1" applyBorder="1" applyAlignment="1" applyProtection="1">
      <alignment horizontal="center" vertical="center"/>
      <protection/>
    </xf>
    <xf numFmtId="0" fontId="2" fillId="32" borderId="10" xfId="0" applyFont="1" applyFill="1" applyBorder="1" applyAlignment="1" applyProtection="1">
      <alignment horizontal="justify" vertical="center" wrapText="1" readingOrder="1"/>
      <protection/>
    </xf>
    <xf numFmtId="0" fontId="2" fillId="32" borderId="10" xfId="0" applyFont="1" applyFill="1" applyBorder="1" applyAlignment="1" applyProtection="1">
      <alignment horizontal="justify" vertical="center" wrapText="1"/>
      <protection/>
    </xf>
    <xf numFmtId="10" fontId="2" fillId="32" borderId="10" xfId="0" applyNumberFormat="1"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protection/>
    </xf>
    <xf numFmtId="0" fontId="2" fillId="32" borderId="10" xfId="0" applyNumberFormat="1" applyFont="1" applyFill="1" applyBorder="1" applyAlignment="1" applyProtection="1">
      <alignment horizontal="justify" vertical="center" wrapText="1"/>
      <protection/>
    </xf>
    <xf numFmtId="0" fontId="2" fillId="32" borderId="10" xfId="0" applyFont="1" applyFill="1" applyBorder="1" applyAlignment="1" applyProtection="1">
      <alignment horizontal="center" vertical="center"/>
      <protection/>
    </xf>
    <xf numFmtId="0" fontId="2" fillId="0" borderId="10" xfId="0" applyNumberFormat="1" applyFont="1" applyFill="1" applyBorder="1" applyAlignment="1" applyProtection="1">
      <alignment horizontal="justify" vertical="center" wrapText="1"/>
      <protection/>
    </xf>
    <xf numFmtId="0" fontId="2" fillId="33" borderId="10" xfId="0" applyFont="1" applyFill="1" applyBorder="1" applyAlignment="1" applyProtection="1">
      <alignment horizontal="justify" vertical="center"/>
      <protection/>
    </xf>
    <xf numFmtId="10" fontId="2" fillId="33"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horizontal="justify" vertical="center" wrapText="1" readingOrder="1"/>
      <protection/>
    </xf>
    <xf numFmtId="10" fontId="2" fillId="34" borderId="10" xfId="0" applyNumberFormat="1" applyFont="1" applyFill="1" applyBorder="1" applyAlignment="1" applyProtection="1">
      <alignment horizontal="center" vertical="center"/>
      <protection/>
    </xf>
    <xf numFmtId="0" fontId="2" fillId="35" borderId="10" xfId="0" applyFont="1" applyFill="1" applyBorder="1" applyAlignment="1" applyProtection="1">
      <alignment horizontal="justify" vertical="center" wrapText="1"/>
      <protection/>
    </xf>
    <xf numFmtId="10" fontId="2" fillId="35" borderId="10" xfId="0" applyNumberFormat="1" applyFont="1" applyFill="1" applyBorder="1" applyAlignment="1" applyProtection="1">
      <alignment horizontal="center" vertical="center" wrapText="1"/>
      <protection/>
    </xf>
    <xf numFmtId="0" fontId="2" fillId="36" borderId="10" xfId="0" applyFont="1" applyFill="1" applyBorder="1" applyAlignment="1" applyProtection="1">
      <alignment horizontal="justify" vertical="center" wrapText="1"/>
      <protection/>
    </xf>
    <xf numFmtId="10" fontId="2" fillId="36" borderId="10" xfId="0" applyNumberFormat="1" applyFont="1" applyFill="1" applyBorder="1" applyAlignment="1" applyProtection="1">
      <alignment horizontal="center" vertical="center" wrapText="1"/>
      <protection/>
    </xf>
    <xf numFmtId="0" fontId="2" fillId="14" borderId="10" xfId="0" applyFont="1" applyFill="1" applyBorder="1" applyAlignment="1" applyProtection="1">
      <alignment horizontal="justify" vertical="center" wrapText="1"/>
      <protection/>
    </xf>
    <xf numFmtId="10" fontId="2" fillId="14" borderId="10" xfId="0" applyNumberFormat="1" applyFont="1" applyFill="1" applyBorder="1" applyAlignment="1" applyProtection="1">
      <alignment horizontal="center" vertical="center" wrapText="1"/>
      <protection/>
    </xf>
    <xf numFmtId="0" fontId="2" fillId="11" borderId="10" xfId="0" applyFont="1" applyFill="1" applyBorder="1" applyAlignment="1" applyProtection="1">
      <alignment horizontal="justify" vertical="center" wrapText="1"/>
      <protection/>
    </xf>
    <xf numFmtId="10" fontId="2" fillId="11" borderId="10" xfId="0" applyNumberFormat="1" applyFont="1" applyFill="1" applyBorder="1" applyAlignment="1" applyProtection="1">
      <alignment horizontal="center" vertical="center" wrapText="1"/>
      <protection/>
    </xf>
    <xf numFmtId="0" fontId="2" fillId="13" borderId="10" xfId="0" applyFont="1" applyFill="1" applyBorder="1" applyAlignment="1" applyProtection="1">
      <alignment horizontal="justify" vertical="center" wrapText="1"/>
      <protection/>
    </xf>
    <xf numFmtId="10" fontId="2" fillId="13" borderId="10" xfId="0" applyNumberFormat="1" applyFont="1" applyFill="1" applyBorder="1" applyAlignment="1" applyProtection="1">
      <alignment horizontal="center" vertical="center" wrapText="1"/>
      <protection/>
    </xf>
    <xf numFmtId="0" fontId="2" fillId="12" borderId="10" xfId="0" applyFont="1" applyFill="1" applyBorder="1" applyAlignment="1" applyProtection="1">
      <alignment horizontal="justify" vertical="center" wrapText="1"/>
      <protection/>
    </xf>
    <xf numFmtId="10" fontId="2" fillId="12" borderId="10"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justify" vertical="center" wrapText="1"/>
      <protection/>
    </xf>
    <xf numFmtId="14" fontId="2" fillId="0" borderId="11" xfId="0" applyNumberFormat="1" applyFont="1" applyFill="1" applyBorder="1" applyAlignment="1" applyProtection="1">
      <alignment horizontal="center" vertical="center" wrapText="1"/>
      <protection/>
    </xf>
    <xf numFmtId="18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justify" vertical="center"/>
      <protection/>
    </xf>
    <xf numFmtId="10"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justify" vertical="center" wrapText="1" readingOrder="1"/>
      <protection/>
    </xf>
    <xf numFmtId="10" fontId="2" fillId="0" borderId="11"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justify" vertical="center" wrapText="1"/>
      <protection/>
    </xf>
    <xf numFmtId="14" fontId="2" fillId="0" borderId="12"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justify" vertical="top" wrapText="1" readingOrder="1"/>
      <protection/>
    </xf>
    <xf numFmtId="10" fontId="2" fillId="0" borderId="12" xfId="0" applyNumberFormat="1" applyFont="1" applyFill="1" applyBorder="1" applyAlignment="1" applyProtection="1">
      <alignment horizontal="center" vertical="center"/>
      <protection/>
    </xf>
    <xf numFmtId="0" fontId="2" fillId="0" borderId="12" xfId="0" applyFont="1" applyFill="1" applyBorder="1" applyAlignment="1" applyProtection="1">
      <alignment horizontal="justify" vertical="center" wrapText="1" readingOrder="1"/>
      <protection/>
    </xf>
    <xf numFmtId="10" fontId="2" fillId="0" borderId="12" xfId="0" applyNumberFormat="1" applyFont="1" applyFill="1" applyBorder="1" applyAlignment="1" applyProtection="1">
      <alignment horizontal="center" vertical="center" wrapText="1"/>
      <protection/>
    </xf>
    <xf numFmtId="17" fontId="2" fillId="0" borderId="12" xfId="0" applyNumberFormat="1" applyFont="1" applyFill="1" applyBorder="1" applyAlignment="1" applyProtection="1">
      <alignment horizontal="justify" vertical="center" wrapText="1"/>
      <protection/>
    </xf>
    <xf numFmtId="0" fontId="2" fillId="0" borderId="12" xfId="27" applyFont="1" applyFill="1" applyBorder="1" applyAlignment="1" applyProtection="1">
      <alignment horizontal="justify" vertical="center" wrapText="1"/>
      <protection/>
    </xf>
    <xf numFmtId="0" fontId="3" fillId="0" borderId="13" xfId="27" applyFont="1" applyFill="1" applyBorder="1" applyAlignment="1" applyProtection="1">
      <alignment horizontal="center" vertical="center" wrapText="1"/>
      <protection/>
    </xf>
    <xf numFmtId="180" fontId="3" fillId="0" borderId="13" xfId="27" applyNumberFormat="1" applyFont="1" applyFill="1" applyBorder="1" applyAlignment="1" applyProtection="1">
      <alignment horizontal="center" vertical="center" wrapText="1"/>
      <protection/>
    </xf>
    <xf numFmtId="0" fontId="3" fillId="33" borderId="13" xfId="27" applyFont="1" applyFill="1" applyBorder="1" applyAlignment="1" applyProtection="1">
      <alignment horizontal="center" vertical="center" wrapText="1"/>
      <protection/>
    </xf>
    <xf numFmtId="0" fontId="3" fillId="34" borderId="13" xfId="27" applyFont="1" applyFill="1" applyBorder="1" applyAlignment="1" applyProtection="1">
      <alignment horizontal="center" vertical="center" wrapText="1"/>
      <protection/>
    </xf>
    <xf numFmtId="0" fontId="3" fillId="35" borderId="13" xfId="27" applyFont="1" applyFill="1" applyBorder="1" applyAlignment="1" applyProtection="1">
      <alignment horizontal="justify" vertical="center" wrapText="1"/>
      <protection/>
    </xf>
    <xf numFmtId="0" fontId="3" fillId="35" borderId="13" xfId="27" applyFont="1" applyFill="1" applyBorder="1" applyAlignment="1" applyProtection="1">
      <alignment horizontal="center" vertical="center" wrapText="1"/>
      <protection/>
    </xf>
    <xf numFmtId="0" fontId="3" fillId="36" borderId="13" xfId="27" applyFont="1" applyFill="1" applyBorder="1" applyAlignment="1" applyProtection="1">
      <alignment horizontal="center" vertical="center" wrapText="1"/>
      <protection/>
    </xf>
    <xf numFmtId="0" fontId="3" fillId="14" borderId="13" xfId="27" applyFont="1" applyFill="1" applyBorder="1" applyAlignment="1" applyProtection="1">
      <alignment horizontal="center" vertical="center" wrapText="1"/>
      <protection/>
    </xf>
    <xf numFmtId="0" fontId="3" fillId="11" borderId="13" xfId="27" applyFont="1" applyFill="1" applyBorder="1" applyAlignment="1" applyProtection="1">
      <alignment horizontal="center" vertical="center" wrapText="1"/>
      <protection/>
    </xf>
    <xf numFmtId="0" fontId="3" fillId="13" borderId="13" xfId="27" applyFont="1" applyFill="1" applyBorder="1" applyAlignment="1" applyProtection="1">
      <alignment horizontal="center" vertical="center" wrapText="1"/>
      <protection/>
    </xf>
    <xf numFmtId="0" fontId="3" fillId="12" borderId="13" xfId="27" applyFont="1" applyFill="1" applyBorder="1" applyAlignment="1" applyProtection="1">
      <alignment horizontal="center" vertical="center" wrapText="1"/>
      <protection/>
    </xf>
    <xf numFmtId="0" fontId="3" fillId="32" borderId="13" xfId="27" applyFont="1" applyFill="1" applyBorder="1" applyAlignment="1" applyProtection="1">
      <alignment horizontal="justify" vertical="center" wrapText="1"/>
      <protection/>
    </xf>
    <xf numFmtId="0" fontId="3" fillId="32" borderId="13" xfId="27"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2" fillId="0" borderId="0" xfId="0" applyFont="1" applyAlignment="1" applyProtection="1">
      <alignment horizontal="center" vertical="center" wrapText="1"/>
      <protection/>
    </xf>
    <xf numFmtId="0" fontId="5" fillId="0" borderId="0" xfId="0" applyFont="1" applyFill="1" applyAlignment="1" applyProtection="1">
      <alignment vertical="center"/>
      <protection/>
    </xf>
    <xf numFmtId="0" fontId="2" fillId="32" borderId="1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2" fillId="0" borderId="12" xfId="27" applyFont="1" applyFill="1" applyBorder="1" applyAlignment="1" applyProtection="1">
      <alignment horizontal="justify" vertical="center" wrapText="1"/>
      <protection locked="0"/>
    </xf>
    <xf numFmtId="10" fontId="2" fillId="0" borderId="12"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10" fontId="2" fillId="0" borderId="10" xfId="0" applyNumberFormat="1" applyFont="1" applyFill="1" applyBorder="1" applyAlignment="1" applyProtection="1">
      <alignment horizontal="center" vertical="center" wrapText="1"/>
      <protection locked="0"/>
    </xf>
    <xf numFmtId="0" fontId="2" fillId="32" borderId="10" xfId="0" applyFont="1" applyFill="1" applyBorder="1" applyAlignment="1" applyProtection="1">
      <alignment horizontal="justify" vertical="center" wrapText="1"/>
      <protection locked="0"/>
    </xf>
    <xf numFmtId="10" fontId="2" fillId="32" borderId="10" xfId="0" applyNumberFormat="1" applyFont="1" applyFill="1" applyBorder="1" applyAlignment="1" applyProtection="1">
      <alignment horizontal="center" vertical="center" wrapText="1"/>
      <protection locked="0"/>
    </xf>
    <xf numFmtId="0" fontId="2" fillId="32" borderId="10" xfId="0" applyNumberFormat="1" applyFont="1" applyFill="1" applyBorder="1" applyAlignment="1" applyProtection="1">
      <alignment horizontal="justify" vertical="center" wrapText="1"/>
      <protection locked="0"/>
    </xf>
    <xf numFmtId="0" fontId="2" fillId="0" borderId="10" xfId="0" applyNumberFormat="1"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10" fontId="2" fillId="0" borderId="11" xfId="0" applyNumberFormat="1" applyFont="1" applyFill="1" applyBorder="1" applyAlignment="1" applyProtection="1">
      <alignment horizontal="center" vertical="center" wrapText="1"/>
      <protection locked="0"/>
    </xf>
    <xf numFmtId="10" fontId="2" fillId="0" borderId="14"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locked="0"/>
    </xf>
    <xf numFmtId="0" fontId="2" fillId="32" borderId="12" xfId="0" applyFont="1" applyFill="1" applyBorder="1" applyAlignment="1" applyProtection="1">
      <alignment horizontal="justify" vertical="center" wrapText="1"/>
      <protection locked="0"/>
    </xf>
    <xf numFmtId="0" fontId="2" fillId="0" borderId="16" xfId="0" applyFont="1" applyFill="1" applyBorder="1" applyAlignment="1" applyProtection="1">
      <alignment horizontal="justify" vertical="center" wrapText="1"/>
      <protection locked="0"/>
    </xf>
    <xf numFmtId="0" fontId="2" fillId="0" borderId="17" xfId="0" applyFont="1" applyFill="1" applyBorder="1" applyAlignment="1" applyProtection="1">
      <alignment horizontal="justify" vertical="center" wrapText="1"/>
      <protection locked="0"/>
    </xf>
    <xf numFmtId="0" fontId="9" fillId="32" borderId="13" xfId="27" applyFont="1" applyFill="1" applyBorder="1" applyAlignment="1" applyProtection="1">
      <alignment horizontal="center" vertical="center" wrapText="1"/>
      <protection/>
    </xf>
    <xf numFmtId="10" fontId="10" fillId="37" borderId="12" xfId="0" applyNumberFormat="1" applyFont="1" applyFill="1" applyBorder="1" applyAlignment="1" applyProtection="1">
      <alignment horizontal="center" vertical="center" wrapText="1"/>
      <protection locked="0"/>
    </xf>
    <xf numFmtId="10" fontId="10" fillId="0" borderId="10" xfId="0" applyNumberFormat="1" applyFont="1" applyFill="1" applyBorder="1" applyAlignment="1" applyProtection="1">
      <alignment horizontal="center" vertical="center" wrapText="1"/>
      <protection locked="0"/>
    </xf>
    <xf numFmtId="10" fontId="10" fillId="37" borderId="10" xfId="0" applyNumberFormat="1" applyFont="1" applyFill="1" applyBorder="1" applyAlignment="1" applyProtection="1">
      <alignment horizontal="center" vertical="center" wrapText="1"/>
      <protection locked="0"/>
    </xf>
    <xf numFmtId="10" fontId="10" fillId="32" borderId="10" xfId="0" applyNumberFormat="1" applyFont="1" applyFill="1" applyBorder="1" applyAlignment="1" applyProtection="1">
      <alignment horizontal="center" vertical="center" wrapText="1"/>
      <protection locked="0"/>
    </xf>
    <xf numFmtId="10" fontId="10" fillId="38" borderId="10" xfId="0" applyNumberFormat="1" applyFont="1" applyFill="1" applyBorder="1" applyAlignment="1" applyProtection="1">
      <alignment horizontal="center" vertical="center" wrapText="1"/>
      <protection locked="0"/>
    </xf>
    <xf numFmtId="10" fontId="10" fillId="39" borderId="11" xfId="0" applyNumberFormat="1" applyFont="1" applyFill="1" applyBorder="1" applyAlignment="1" applyProtection="1">
      <alignment horizontal="center" vertical="center" wrapText="1"/>
      <protection locked="0"/>
    </xf>
    <xf numFmtId="10" fontId="10" fillId="0" borderId="11" xfId="0" applyNumberFormat="1" applyFont="1" applyFill="1" applyBorder="1" applyAlignment="1" applyProtection="1">
      <alignment horizontal="justify" vertical="center" wrapText="1"/>
      <protection locked="0"/>
    </xf>
    <xf numFmtId="10" fontId="10" fillId="0" borderId="10" xfId="0" applyNumberFormat="1" applyFont="1" applyFill="1" applyBorder="1" applyAlignment="1" applyProtection="1">
      <alignment horizontal="justify" vertical="center" wrapText="1"/>
      <protection locked="0"/>
    </xf>
    <xf numFmtId="10" fontId="10" fillId="32" borderId="10" xfId="0" applyNumberFormat="1" applyFont="1" applyFill="1" applyBorder="1" applyAlignment="1" applyProtection="1">
      <alignment horizontal="justify" vertical="center" wrapText="1"/>
      <protection locked="0"/>
    </xf>
    <xf numFmtId="0" fontId="2" fillId="0" borderId="15"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14" fontId="2" fillId="0" borderId="15" xfId="0" applyNumberFormat="1"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0" fontId="10" fillId="37" borderId="18" xfId="0" applyNumberFormat="1" applyFont="1" applyFill="1" applyBorder="1" applyAlignment="1" applyProtection="1">
      <alignment horizontal="center" vertical="center" wrapText="1"/>
      <protection locked="0"/>
    </xf>
    <xf numFmtId="10" fontId="10" fillId="37" borderId="19"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0" fontId="2" fillId="0" borderId="18" xfId="0" applyNumberFormat="1" applyFont="1" applyFill="1" applyBorder="1" applyAlignment="1" applyProtection="1">
      <alignment horizontal="center" vertical="center" wrapText="1"/>
      <protection locked="0"/>
    </xf>
    <xf numFmtId="10" fontId="2" fillId="0" borderId="19" xfId="0" applyNumberFormat="1" applyFont="1" applyFill="1" applyBorder="1" applyAlignment="1" applyProtection="1">
      <alignment horizontal="center" vertical="center" wrapText="1"/>
      <protection locked="0"/>
    </xf>
    <xf numFmtId="10" fontId="10" fillId="0" borderId="15" xfId="0" applyNumberFormat="1" applyFont="1" applyFill="1" applyBorder="1" applyAlignment="1" applyProtection="1">
      <alignment horizontal="justify" vertical="center" wrapText="1"/>
      <protection locked="0"/>
    </xf>
    <xf numFmtId="10" fontId="10" fillId="0" borderId="12" xfId="0" applyNumberFormat="1" applyFont="1" applyFill="1" applyBorder="1" applyAlignment="1" applyProtection="1">
      <alignment horizontal="justify" vertical="center" wrapText="1"/>
      <protection locked="0"/>
    </xf>
    <xf numFmtId="0" fontId="3" fillId="0" borderId="1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2" fillId="0" borderId="1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xf>
    <xf numFmtId="0" fontId="2" fillId="0" borderId="12" xfId="0" applyFont="1" applyFill="1" applyBorder="1" applyAlignment="1" applyProtection="1">
      <alignment horizontal="justify" vertical="center" wrapText="1"/>
      <protection/>
    </xf>
    <xf numFmtId="0" fontId="3" fillId="32" borderId="10" xfId="0" applyFont="1" applyFill="1" applyBorder="1" applyAlignment="1" applyProtection="1">
      <alignment horizontal="center" vertical="center" wrapText="1"/>
      <protection/>
    </xf>
    <xf numFmtId="0" fontId="30" fillId="0" borderId="0" xfId="0" applyFont="1" applyFill="1" applyBorder="1" applyAlignment="1" applyProtection="1">
      <alignment/>
      <protection/>
    </xf>
    <xf numFmtId="0" fontId="51" fillId="0" borderId="0" xfId="0"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714375</xdr:colOff>
      <xdr:row>5</xdr:row>
      <xdr:rowOff>1714500</xdr:rowOff>
    </xdr:to>
    <xdr:pic>
      <xdr:nvPicPr>
        <xdr:cNvPr id="1" name="Picture 3"/>
        <xdr:cNvPicPr preferRelativeResize="1">
          <a:picLocks noChangeAspect="1"/>
        </xdr:cNvPicPr>
      </xdr:nvPicPr>
      <xdr:blipFill>
        <a:blip r:embed="rId1"/>
        <a:stretch>
          <a:fillRect/>
        </a:stretch>
      </xdr:blipFill>
      <xdr:spPr>
        <a:xfrm>
          <a:off x="790575" y="800100"/>
          <a:ext cx="4943475" cy="2914650"/>
        </a:xfrm>
        <a:prstGeom prst="rect">
          <a:avLst/>
        </a:prstGeom>
        <a:noFill/>
        <a:ln w="9525" cmpd="sng">
          <a:noFill/>
        </a:ln>
      </xdr:spPr>
    </xdr:pic>
    <xdr:clientData/>
  </xdr:twoCellAnchor>
  <xdr:twoCellAnchor>
    <xdr:from>
      <xdr:col>29</xdr:col>
      <xdr:colOff>123825</xdr:colOff>
      <xdr:row>1</xdr:row>
      <xdr:rowOff>66675</xdr:rowOff>
    </xdr:from>
    <xdr:to>
      <xdr:col>29</xdr:col>
      <xdr:colOff>4391025</xdr:colOff>
      <xdr:row>5</xdr:row>
      <xdr:rowOff>504825</xdr:rowOff>
    </xdr:to>
    <xdr:pic>
      <xdr:nvPicPr>
        <xdr:cNvPr id="2" name="Picture 5"/>
        <xdr:cNvPicPr preferRelativeResize="1">
          <a:picLocks noChangeAspect="1"/>
        </xdr:cNvPicPr>
      </xdr:nvPicPr>
      <xdr:blipFill>
        <a:blip r:embed="rId2"/>
        <a:stretch>
          <a:fillRect/>
        </a:stretch>
      </xdr:blipFill>
      <xdr:spPr>
        <a:xfrm>
          <a:off x="45167550" y="466725"/>
          <a:ext cx="4267200" cy="203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AH49"/>
  <sheetViews>
    <sheetView tabSelected="1" view="pageBreakPreview" zoomScale="25" zoomScaleNormal="28" zoomScaleSheetLayoutView="25" workbookViewId="0" topLeftCell="A5">
      <selection activeCell="A7" sqref="A7"/>
    </sheetView>
  </sheetViews>
  <sheetFormatPr defaultColWidth="11.421875" defaultRowHeight="15"/>
  <cols>
    <col min="1" max="1" width="11.8515625" style="6" customWidth="1"/>
    <col min="2" max="2" width="63.421875" style="6" bestFit="1" customWidth="1"/>
    <col min="3" max="3" width="60.140625" style="6" bestFit="1" customWidth="1"/>
    <col min="4" max="4" width="60.140625" style="6" customWidth="1"/>
    <col min="5" max="5" width="80.8515625" style="113" customWidth="1"/>
    <col min="6" max="6" width="56.140625" style="113" customWidth="1"/>
    <col min="7" max="7" width="76.28125" style="115" customWidth="1"/>
    <col min="8" max="8" width="43.57421875" style="6" bestFit="1" customWidth="1"/>
    <col min="9" max="9" width="43.57421875" style="14" customWidth="1"/>
    <col min="10" max="10" width="44.7109375" style="14" customWidth="1"/>
    <col min="11" max="11" width="63.00390625" style="6" hidden="1" customWidth="1"/>
    <col min="12" max="12" width="36.140625" style="6" hidden="1" customWidth="1"/>
    <col min="13" max="13" width="52.28125" style="1" hidden="1" customWidth="1"/>
    <col min="14" max="14" width="30.140625" style="1" hidden="1" customWidth="1"/>
    <col min="15" max="15" width="64.00390625" style="2" hidden="1" customWidth="1"/>
    <col min="16" max="16" width="39.421875" style="3" hidden="1" customWidth="1"/>
    <col min="17" max="17" width="87.57421875" style="1" hidden="1" customWidth="1"/>
    <col min="18" max="18" width="45.8515625" style="1" hidden="1" customWidth="1"/>
    <col min="19" max="19" width="90.00390625" style="1" hidden="1" customWidth="1"/>
    <col min="20" max="20" width="32.28125" style="1" hidden="1" customWidth="1"/>
    <col min="21" max="21" width="66.28125" style="1" hidden="1" customWidth="1"/>
    <col min="22" max="22" width="37.7109375" style="1" hidden="1" customWidth="1"/>
    <col min="23" max="23" width="56.140625" style="1" hidden="1" customWidth="1"/>
    <col min="24" max="24" width="31.28125" style="1" hidden="1" customWidth="1"/>
    <col min="25" max="25" width="78.8515625" style="1" hidden="1" customWidth="1"/>
    <col min="26" max="26" width="72.00390625" style="1" hidden="1" customWidth="1"/>
    <col min="27" max="27" width="113.00390625" style="4" hidden="1" customWidth="1"/>
    <col min="28" max="28" width="37.57421875" style="5" hidden="1" customWidth="1"/>
    <col min="29" max="29" width="134.8515625" style="1" customWidth="1"/>
    <col min="30" max="30" width="65.8515625" style="1" customWidth="1"/>
    <col min="31" max="31" width="115.8515625" style="1" customWidth="1"/>
    <col min="32" max="32" width="65.8515625" style="1" customWidth="1"/>
    <col min="33" max="33" width="11.421875" style="1" customWidth="1"/>
    <col min="34" max="34" width="39.421875" style="1" customWidth="1"/>
    <col min="35" max="47" width="11.421875" style="1" customWidth="1"/>
    <col min="48" max="16384" width="11.421875" style="6" customWidth="1"/>
  </cols>
  <sheetData>
    <row r="1" ht="31.5"/>
    <row r="2" ht="31.5"/>
    <row r="3" ht="31.5"/>
    <row r="4" ht="31.5"/>
    <row r="5" spans="1:32" ht="31.5">
      <c r="A5" s="149" t="s">
        <v>125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row>
    <row r="6" spans="1:32" ht="180.75" customHeight="1" thickBot="1">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1:32" ht="159.75" customHeight="1" thickBot="1" thickTop="1">
      <c r="A7" s="97" t="s">
        <v>37</v>
      </c>
      <c r="B7" s="97" t="s">
        <v>46</v>
      </c>
      <c r="C7" s="97" t="s">
        <v>47</v>
      </c>
      <c r="D7" s="97" t="s">
        <v>48</v>
      </c>
      <c r="E7" s="97" t="s">
        <v>36</v>
      </c>
      <c r="F7" s="97" t="s">
        <v>10</v>
      </c>
      <c r="G7" s="97" t="s">
        <v>11</v>
      </c>
      <c r="H7" s="98" t="s">
        <v>25</v>
      </c>
      <c r="I7" s="98" t="s">
        <v>26</v>
      </c>
      <c r="J7" s="98" t="s">
        <v>27</v>
      </c>
      <c r="K7" s="99" t="s">
        <v>19</v>
      </c>
      <c r="L7" s="99" t="s">
        <v>16</v>
      </c>
      <c r="M7" s="100" t="s">
        <v>13</v>
      </c>
      <c r="N7" s="100" t="s">
        <v>15</v>
      </c>
      <c r="O7" s="101" t="s">
        <v>3</v>
      </c>
      <c r="P7" s="102" t="s">
        <v>15</v>
      </c>
      <c r="Q7" s="103" t="s">
        <v>32</v>
      </c>
      <c r="R7" s="103" t="s">
        <v>15</v>
      </c>
      <c r="S7" s="104" t="s">
        <v>62</v>
      </c>
      <c r="T7" s="104" t="s">
        <v>15</v>
      </c>
      <c r="U7" s="105" t="s">
        <v>67</v>
      </c>
      <c r="V7" s="105" t="s">
        <v>15</v>
      </c>
      <c r="W7" s="106" t="s">
        <v>73</v>
      </c>
      <c r="X7" s="106" t="s">
        <v>15</v>
      </c>
      <c r="Y7" s="107" t="s">
        <v>86</v>
      </c>
      <c r="Z7" s="107" t="s">
        <v>15</v>
      </c>
      <c r="AA7" s="108" t="s">
        <v>93</v>
      </c>
      <c r="AB7" s="109" t="s">
        <v>15</v>
      </c>
      <c r="AC7" s="109" t="s">
        <v>126</v>
      </c>
      <c r="AD7" s="109" t="s">
        <v>15</v>
      </c>
      <c r="AE7" s="133" t="s">
        <v>140</v>
      </c>
      <c r="AF7" s="133" t="s">
        <v>15</v>
      </c>
    </row>
    <row r="8" spans="1:32" ht="408.75" customHeight="1" thickTop="1">
      <c r="A8" s="162">
        <v>1</v>
      </c>
      <c r="B8" s="151" t="s">
        <v>45</v>
      </c>
      <c r="C8" s="151" t="s">
        <v>49</v>
      </c>
      <c r="D8" s="151" t="s">
        <v>50</v>
      </c>
      <c r="E8" s="144" t="s">
        <v>78</v>
      </c>
      <c r="F8" s="87" t="s">
        <v>101</v>
      </c>
      <c r="G8" s="88" t="s">
        <v>102</v>
      </c>
      <c r="H8" s="44">
        <v>41031</v>
      </c>
      <c r="I8" s="89">
        <v>41060</v>
      </c>
      <c r="J8" s="90" t="s">
        <v>104</v>
      </c>
      <c r="K8" s="91"/>
      <c r="L8" s="92"/>
      <c r="M8" s="93"/>
      <c r="N8" s="92"/>
      <c r="O8" s="88"/>
      <c r="P8" s="94"/>
      <c r="Q8" s="88"/>
      <c r="R8" s="94"/>
      <c r="S8" s="88"/>
      <c r="T8" s="94"/>
      <c r="U8" s="95"/>
      <c r="V8" s="94"/>
      <c r="W8" s="95"/>
      <c r="X8" s="94"/>
      <c r="Y8" s="95"/>
      <c r="Z8" s="94"/>
      <c r="AA8" s="96"/>
      <c r="AB8" s="94"/>
      <c r="AC8" s="118" t="s">
        <v>135</v>
      </c>
      <c r="AD8" s="119">
        <f>4/8</f>
        <v>0.5</v>
      </c>
      <c r="AE8" s="141" t="s">
        <v>148</v>
      </c>
      <c r="AF8" s="134">
        <f>4/8</f>
        <v>0.5</v>
      </c>
    </row>
    <row r="9" spans="1:32" ht="409.5" customHeight="1">
      <c r="A9" s="163"/>
      <c r="B9" s="152"/>
      <c r="C9" s="152"/>
      <c r="D9" s="152"/>
      <c r="E9" s="164"/>
      <c r="F9" s="42" t="s">
        <v>79</v>
      </c>
      <c r="G9" s="43" t="s">
        <v>103</v>
      </c>
      <c r="H9" s="44">
        <v>41044</v>
      </c>
      <c r="I9" s="44">
        <v>41075</v>
      </c>
      <c r="J9" s="45" t="s">
        <v>29</v>
      </c>
      <c r="K9" s="49"/>
      <c r="L9" s="46"/>
      <c r="M9" s="47" t="s">
        <v>8</v>
      </c>
      <c r="N9" s="46"/>
      <c r="O9" s="43" t="s">
        <v>6</v>
      </c>
      <c r="P9" s="48">
        <v>0.4</v>
      </c>
      <c r="Q9" s="43" t="s">
        <v>42</v>
      </c>
      <c r="R9" s="48" t="s">
        <v>7</v>
      </c>
      <c r="S9" s="43" t="s">
        <v>7</v>
      </c>
      <c r="T9" s="48">
        <v>0</v>
      </c>
      <c r="U9" s="43" t="s">
        <v>71</v>
      </c>
      <c r="V9" s="48"/>
      <c r="W9" s="43" t="s">
        <v>82</v>
      </c>
      <c r="X9" s="48">
        <v>0</v>
      </c>
      <c r="Y9" s="43" t="s">
        <v>90</v>
      </c>
      <c r="Z9" s="48">
        <v>0.2</v>
      </c>
      <c r="AA9" s="43" t="s">
        <v>95</v>
      </c>
      <c r="AB9" s="48">
        <v>0.2</v>
      </c>
      <c r="AC9" s="129" t="s">
        <v>136</v>
      </c>
      <c r="AD9" s="121">
        <f>1/18</f>
        <v>0.05555555555555555</v>
      </c>
      <c r="AE9" s="141" t="s">
        <v>147</v>
      </c>
      <c r="AF9" s="136">
        <f>1/18</f>
        <v>0.05555555555555555</v>
      </c>
    </row>
    <row r="10" spans="1:32" ht="163.5" customHeight="1">
      <c r="A10" s="40"/>
      <c r="B10" s="152"/>
      <c r="C10" s="160"/>
      <c r="D10" s="160" t="s">
        <v>50</v>
      </c>
      <c r="E10" s="143" t="s">
        <v>114</v>
      </c>
      <c r="F10" s="143" t="s">
        <v>115</v>
      </c>
      <c r="G10" s="143" t="s">
        <v>119</v>
      </c>
      <c r="H10" s="145">
        <v>41000</v>
      </c>
      <c r="I10" s="145">
        <v>41090</v>
      </c>
      <c r="J10" s="143" t="s">
        <v>116</v>
      </c>
      <c r="K10" s="49"/>
      <c r="L10" s="46"/>
      <c r="M10" s="47"/>
      <c r="N10" s="46"/>
      <c r="O10" s="43"/>
      <c r="P10" s="48"/>
      <c r="Q10" s="43"/>
      <c r="R10" s="48"/>
      <c r="S10" s="43"/>
      <c r="T10" s="48"/>
      <c r="U10" s="43"/>
      <c r="V10" s="48"/>
      <c r="W10" s="43"/>
      <c r="X10" s="48"/>
      <c r="Y10" s="43"/>
      <c r="Z10" s="48"/>
      <c r="AA10" s="43"/>
      <c r="AB10" s="128"/>
      <c r="AC10" s="131" t="s">
        <v>134</v>
      </c>
      <c r="AD10" s="153">
        <v>0</v>
      </c>
      <c r="AE10" s="155" t="s">
        <v>142</v>
      </c>
      <c r="AF10" s="147">
        <v>0</v>
      </c>
    </row>
    <row r="11" spans="1:32" ht="342" customHeight="1">
      <c r="A11" s="40">
        <v>2</v>
      </c>
      <c r="B11" s="152"/>
      <c r="C11" s="151"/>
      <c r="D11" s="151"/>
      <c r="E11" s="144"/>
      <c r="F11" s="144"/>
      <c r="G11" s="144"/>
      <c r="H11" s="146"/>
      <c r="I11" s="146"/>
      <c r="J11" s="144"/>
      <c r="K11" s="49"/>
      <c r="L11" s="46"/>
      <c r="M11" s="47"/>
      <c r="N11" s="46"/>
      <c r="O11" s="43"/>
      <c r="P11" s="48"/>
      <c r="Q11" s="43"/>
      <c r="R11" s="48"/>
      <c r="S11" s="43"/>
      <c r="T11" s="48"/>
      <c r="U11" s="43"/>
      <c r="V11" s="48"/>
      <c r="W11" s="43"/>
      <c r="X11" s="48"/>
      <c r="Y11" s="43"/>
      <c r="Z11" s="48"/>
      <c r="AA11" s="43"/>
      <c r="AB11" s="128"/>
      <c r="AC11" s="132" t="s">
        <v>133</v>
      </c>
      <c r="AD11" s="154"/>
      <c r="AE11" s="156"/>
      <c r="AF11" s="148"/>
    </row>
    <row r="12" spans="1:34" ht="369.75" customHeight="1">
      <c r="A12" s="40">
        <v>3</v>
      </c>
      <c r="B12" s="152"/>
      <c r="C12" s="152" t="s">
        <v>51</v>
      </c>
      <c r="D12" s="169" t="s">
        <v>52</v>
      </c>
      <c r="E12" s="116" t="s">
        <v>40</v>
      </c>
      <c r="F12" s="165" t="s">
        <v>21</v>
      </c>
      <c r="G12" s="167" t="s">
        <v>75</v>
      </c>
      <c r="H12" s="50">
        <v>40452</v>
      </c>
      <c r="I12" s="50">
        <v>41090</v>
      </c>
      <c r="J12" s="51" t="s">
        <v>30</v>
      </c>
      <c r="K12" s="52"/>
      <c r="L12" s="53"/>
      <c r="M12" s="54"/>
      <c r="N12" s="53"/>
      <c r="O12" s="55" t="s">
        <v>35</v>
      </c>
      <c r="P12" s="56">
        <v>0.7</v>
      </c>
      <c r="Q12" s="55" t="s">
        <v>9</v>
      </c>
      <c r="R12" s="56">
        <v>0.85</v>
      </c>
      <c r="S12" s="55" t="s">
        <v>64</v>
      </c>
      <c r="T12" s="56">
        <v>0.85</v>
      </c>
      <c r="U12" s="55" t="s">
        <v>70</v>
      </c>
      <c r="V12" s="56">
        <v>0.85</v>
      </c>
      <c r="W12" s="55" t="s">
        <v>80</v>
      </c>
      <c r="X12" s="56">
        <v>0.85</v>
      </c>
      <c r="Y12" s="55" t="s">
        <v>88</v>
      </c>
      <c r="Z12" s="56">
        <v>0.8</v>
      </c>
      <c r="AA12" s="55" t="s">
        <v>98</v>
      </c>
      <c r="AB12" s="56">
        <v>0.8</v>
      </c>
      <c r="AC12" s="130" t="s">
        <v>127</v>
      </c>
      <c r="AD12" s="123">
        <v>0.9</v>
      </c>
      <c r="AE12" s="142" t="s">
        <v>149</v>
      </c>
      <c r="AF12" s="136">
        <v>0.5</v>
      </c>
      <c r="AH12" s="170">
        <v>26.39</v>
      </c>
    </row>
    <row r="13" spans="1:34" ht="342.75" customHeight="1">
      <c r="A13" s="40">
        <v>4</v>
      </c>
      <c r="B13" s="152"/>
      <c r="C13" s="152"/>
      <c r="D13" s="169"/>
      <c r="E13" s="116" t="s">
        <v>105</v>
      </c>
      <c r="F13" s="166"/>
      <c r="G13" s="168"/>
      <c r="H13" s="50">
        <v>41000</v>
      </c>
      <c r="I13" s="50">
        <v>41273</v>
      </c>
      <c r="J13" s="51" t="s">
        <v>106</v>
      </c>
      <c r="K13" s="52"/>
      <c r="L13" s="53"/>
      <c r="M13" s="54"/>
      <c r="N13" s="53"/>
      <c r="O13" s="55"/>
      <c r="P13" s="56"/>
      <c r="Q13" s="55"/>
      <c r="R13" s="56"/>
      <c r="S13" s="55"/>
      <c r="T13" s="56"/>
      <c r="U13" s="55"/>
      <c r="V13" s="56"/>
      <c r="W13" s="55"/>
      <c r="X13" s="56"/>
      <c r="Y13" s="55"/>
      <c r="Z13" s="56"/>
      <c r="AA13" s="55"/>
      <c r="AB13" s="56"/>
      <c r="AC13" s="122" t="s">
        <v>7</v>
      </c>
      <c r="AD13" s="123" t="s">
        <v>7</v>
      </c>
      <c r="AE13" s="142" t="s">
        <v>141</v>
      </c>
      <c r="AF13" s="136">
        <v>0</v>
      </c>
      <c r="AH13" s="170"/>
    </row>
    <row r="14" spans="1:32" ht="363.75" customHeight="1">
      <c r="A14" s="40">
        <v>5</v>
      </c>
      <c r="B14" s="157" t="s">
        <v>53</v>
      </c>
      <c r="C14" s="117" t="s">
        <v>54</v>
      </c>
      <c r="D14" s="57" t="s">
        <v>43</v>
      </c>
      <c r="E14" s="116" t="s">
        <v>31</v>
      </c>
      <c r="F14" s="116" t="s">
        <v>60</v>
      </c>
      <c r="G14" s="55" t="s">
        <v>76</v>
      </c>
      <c r="H14" s="50">
        <v>41000</v>
      </c>
      <c r="I14" s="50">
        <v>41273</v>
      </c>
      <c r="J14" s="51" t="s">
        <v>61</v>
      </c>
      <c r="K14" s="52" t="s">
        <v>12</v>
      </c>
      <c r="L14" s="53">
        <f>35/116</f>
        <v>0.3017241379310345</v>
      </c>
      <c r="M14" s="54" t="s">
        <v>41</v>
      </c>
      <c r="N14" s="53">
        <v>0.39</v>
      </c>
      <c r="O14" s="55" t="s">
        <v>1</v>
      </c>
      <c r="P14" s="56">
        <v>0.39</v>
      </c>
      <c r="Q14" s="58" t="s">
        <v>5</v>
      </c>
      <c r="R14" s="56">
        <v>0.48</v>
      </c>
      <c r="S14" s="58" t="s">
        <v>63</v>
      </c>
      <c r="T14" s="56">
        <v>0.48</v>
      </c>
      <c r="U14" s="58" t="s">
        <v>72</v>
      </c>
      <c r="V14" s="56">
        <v>0.55</v>
      </c>
      <c r="W14" s="58" t="s">
        <v>85</v>
      </c>
      <c r="X14" s="56">
        <v>0.55</v>
      </c>
      <c r="Y14" s="58" t="s">
        <v>92</v>
      </c>
      <c r="Z14" s="56">
        <v>0.55</v>
      </c>
      <c r="AA14" s="58" t="s">
        <v>97</v>
      </c>
      <c r="AB14" s="56">
        <v>0.75</v>
      </c>
      <c r="AC14" s="124" t="s">
        <v>137</v>
      </c>
      <c r="AD14" s="123">
        <v>0.76</v>
      </c>
      <c r="AE14" s="137" t="s">
        <v>152</v>
      </c>
      <c r="AF14" s="138">
        <v>0.76</v>
      </c>
    </row>
    <row r="15" spans="1:34" ht="408.75" customHeight="1">
      <c r="A15" s="59">
        <v>6</v>
      </c>
      <c r="B15" s="157"/>
      <c r="C15" s="152" t="s">
        <v>54</v>
      </c>
      <c r="D15" s="152" t="s">
        <v>55</v>
      </c>
      <c r="E15" s="42" t="s">
        <v>108</v>
      </c>
      <c r="F15" s="42" t="s">
        <v>109</v>
      </c>
      <c r="G15" s="43" t="s">
        <v>110</v>
      </c>
      <c r="H15" s="44">
        <v>41000</v>
      </c>
      <c r="I15" s="44">
        <v>41090</v>
      </c>
      <c r="J15" s="45" t="s">
        <v>111</v>
      </c>
      <c r="K15" s="49"/>
      <c r="L15" s="46"/>
      <c r="M15" s="47"/>
      <c r="N15" s="46"/>
      <c r="O15" s="43"/>
      <c r="P15" s="48"/>
      <c r="Q15" s="60"/>
      <c r="R15" s="48"/>
      <c r="S15" s="60"/>
      <c r="T15" s="48"/>
      <c r="U15" s="60"/>
      <c r="V15" s="48"/>
      <c r="W15" s="60"/>
      <c r="X15" s="48"/>
      <c r="Y15" s="60"/>
      <c r="Z15" s="48"/>
      <c r="AA15" s="60"/>
      <c r="AB15" s="48"/>
      <c r="AC15" s="125" t="s">
        <v>132</v>
      </c>
      <c r="AD15" s="121">
        <v>0.1</v>
      </c>
      <c r="AE15" s="135" t="s">
        <v>146</v>
      </c>
      <c r="AF15" s="138">
        <v>0.1</v>
      </c>
      <c r="AG15" s="39"/>
      <c r="AH15" s="171"/>
    </row>
    <row r="16" spans="1:32" ht="409.5" customHeight="1">
      <c r="A16" s="40">
        <v>7</v>
      </c>
      <c r="B16" s="157"/>
      <c r="C16" s="152"/>
      <c r="D16" s="152"/>
      <c r="E16" s="42" t="s">
        <v>107</v>
      </c>
      <c r="F16" s="42" t="s">
        <v>22</v>
      </c>
      <c r="G16" s="43" t="s">
        <v>77</v>
      </c>
      <c r="H16" s="44">
        <v>40182</v>
      </c>
      <c r="I16" s="44">
        <v>41273</v>
      </c>
      <c r="J16" s="45" t="s">
        <v>38</v>
      </c>
      <c r="K16" s="49" t="s">
        <v>39</v>
      </c>
      <c r="L16" s="46">
        <v>1</v>
      </c>
      <c r="M16" s="47" t="s">
        <v>20</v>
      </c>
      <c r="N16" s="46">
        <f>(40+26)/(40+41)</f>
        <v>0.8148148148148148</v>
      </c>
      <c r="O16" s="43" t="s">
        <v>34</v>
      </c>
      <c r="P16" s="48">
        <v>1</v>
      </c>
      <c r="Q16" s="43" t="s">
        <v>14</v>
      </c>
      <c r="R16" s="48">
        <v>0.69</v>
      </c>
      <c r="S16" s="43" t="s">
        <v>65</v>
      </c>
      <c r="T16" s="48">
        <v>0.56</v>
      </c>
      <c r="U16" s="43" t="s">
        <v>68</v>
      </c>
      <c r="V16" s="48">
        <v>1</v>
      </c>
      <c r="W16" s="43" t="s">
        <v>83</v>
      </c>
      <c r="X16" s="48">
        <v>1</v>
      </c>
      <c r="Y16" s="43" t="s">
        <v>91</v>
      </c>
      <c r="Z16" s="48">
        <v>0.75</v>
      </c>
      <c r="AA16" s="43" t="s">
        <v>96</v>
      </c>
      <c r="AB16" s="48">
        <v>1</v>
      </c>
      <c r="AC16" s="120" t="s">
        <v>129</v>
      </c>
      <c r="AD16" s="121">
        <v>1</v>
      </c>
      <c r="AE16" s="141" t="s">
        <v>144</v>
      </c>
      <c r="AF16" s="138">
        <v>1</v>
      </c>
    </row>
    <row r="17" spans="1:32" ht="371.25" customHeight="1">
      <c r="A17" s="40">
        <v>8</v>
      </c>
      <c r="B17" s="157"/>
      <c r="C17" s="41" t="s">
        <v>117</v>
      </c>
      <c r="D17" s="41" t="s">
        <v>118</v>
      </c>
      <c r="E17" s="42" t="s">
        <v>112</v>
      </c>
      <c r="F17" s="42" t="s">
        <v>23</v>
      </c>
      <c r="G17" s="43" t="s">
        <v>74</v>
      </c>
      <c r="H17" s="44">
        <v>41000</v>
      </c>
      <c r="I17" s="44">
        <v>41090</v>
      </c>
      <c r="J17" s="42" t="s">
        <v>23</v>
      </c>
      <c r="K17" s="61"/>
      <c r="L17" s="62"/>
      <c r="M17" s="63" t="s">
        <v>18</v>
      </c>
      <c r="N17" s="64">
        <v>1</v>
      </c>
      <c r="O17" s="65" t="s">
        <v>0</v>
      </c>
      <c r="P17" s="66">
        <v>1</v>
      </c>
      <c r="Q17" s="67" t="s">
        <v>0</v>
      </c>
      <c r="R17" s="68">
        <v>1</v>
      </c>
      <c r="S17" s="69" t="s">
        <v>0</v>
      </c>
      <c r="T17" s="70">
        <v>1</v>
      </c>
      <c r="U17" s="71" t="s">
        <v>0</v>
      </c>
      <c r="V17" s="72">
        <v>1</v>
      </c>
      <c r="W17" s="73" t="s">
        <v>81</v>
      </c>
      <c r="X17" s="74">
        <v>0.73</v>
      </c>
      <c r="Y17" s="75" t="s">
        <v>89</v>
      </c>
      <c r="Z17" s="76">
        <v>0.5</v>
      </c>
      <c r="AA17" s="55" t="s">
        <v>100</v>
      </c>
      <c r="AB17" s="56">
        <v>1</v>
      </c>
      <c r="AC17" s="122" t="s">
        <v>128</v>
      </c>
      <c r="AD17" s="123">
        <v>1</v>
      </c>
      <c r="AE17" s="142" t="s">
        <v>150</v>
      </c>
      <c r="AF17" s="138">
        <v>0.73</v>
      </c>
    </row>
    <row r="18" spans="1:34" ht="409.5" customHeight="1">
      <c r="A18" s="40"/>
      <c r="B18" s="157"/>
      <c r="C18" s="158" t="s">
        <v>56</v>
      </c>
      <c r="D18" s="160" t="s">
        <v>57</v>
      </c>
      <c r="E18" s="42" t="s">
        <v>121</v>
      </c>
      <c r="F18" s="42" t="s">
        <v>123</v>
      </c>
      <c r="G18" s="43" t="s">
        <v>119</v>
      </c>
      <c r="H18" s="44">
        <v>41000</v>
      </c>
      <c r="I18" s="44">
        <v>41090</v>
      </c>
      <c r="J18" s="42" t="s">
        <v>123</v>
      </c>
      <c r="K18" s="61"/>
      <c r="L18" s="62"/>
      <c r="M18" s="63"/>
      <c r="N18" s="64"/>
      <c r="O18" s="65"/>
      <c r="P18" s="66"/>
      <c r="Q18" s="67"/>
      <c r="R18" s="68"/>
      <c r="S18" s="69"/>
      <c r="T18" s="70"/>
      <c r="U18" s="71"/>
      <c r="V18" s="72"/>
      <c r="W18" s="73"/>
      <c r="X18" s="74"/>
      <c r="Y18" s="75"/>
      <c r="Z18" s="76"/>
      <c r="AA18" s="55"/>
      <c r="AB18" s="56"/>
      <c r="AC18" s="122" t="s">
        <v>130</v>
      </c>
      <c r="AD18" s="123">
        <v>0.7</v>
      </c>
      <c r="AE18" s="142" t="s">
        <v>145</v>
      </c>
      <c r="AF18" s="138">
        <v>0.5</v>
      </c>
      <c r="AH18" s="170">
        <v>61.8</v>
      </c>
    </row>
    <row r="19" spans="1:32" ht="391.5" customHeight="1">
      <c r="A19" s="40"/>
      <c r="B19" s="157"/>
      <c r="C19" s="159"/>
      <c r="D19" s="151"/>
      <c r="E19" s="42" t="s">
        <v>122</v>
      </c>
      <c r="F19" s="42" t="s">
        <v>124</v>
      </c>
      <c r="G19" s="43" t="s">
        <v>119</v>
      </c>
      <c r="H19" s="44">
        <v>41090</v>
      </c>
      <c r="I19" s="44">
        <v>41273</v>
      </c>
      <c r="J19" s="42" t="s">
        <v>124</v>
      </c>
      <c r="K19" s="61"/>
      <c r="L19" s="62"/>
      <c r="M19" s="63"/>
      <c r="N19" s="64"/>
      <c r="O19" s="65"/>
      <c r="P19" s="66"/>
      <c r="Q19" s="67"/>
      <c r="R19" s="68"/>
      <c r="S19" s="69"/>
      <c r="T19" s="70"/>
      <c r="U19" s="71"/>
      <c r="V19" s="72"/>
      <c r="W19" s="73"/>
      <c r="X19" s="74"/>
      <c r="Y19" s="75"/>
      <c r="Z19" s="76"/>
      <c r="AA19" s="55"/>
      <c r="AB19" s="56"/>
      <c r="AC19" s="122" t="s">
        <v>7</v>
      </c>
      <c r="AD19" s="123" t="s">
        <v>7</v>
      </c>
      <c r="AE19" s="137" t="s">
        <v>7</v>
      </c>
      <c r="AF19" s="138" t="s">
        <v>7</v>
      </c>
    </row>
    <row r="20" spans="1:34" ht="409.5" customHeight="1" thickBot="1">
      <c r="A20" s="77">
        <v>10</v>
      </c>
      <c r="B20" s="78" t="s">
        <v>58</v>
      </c>
      <c r="C20" s="79" t="s">
        <v>59</v>
      </c>
      <c r="D20" s="79" t="s">
        <v>59</v>
      </c>
      <c r="E20" s="110" t="s">
        <v>24</v>
      </c>
      <c r="F20" s="110" t="s">
        <v>28</v>
      </c>
      <c r="G20" s="80" t="s">
        <v>113</v>
      </c>
      <c r="H20" s="81">
        <v>41000</v>
      </c>
      <c r="I20" s="81">
        <v>41090</v>
      </c>
      <c r="J20" s="82" t="s">
        <v>33</v>
      </c>
      <c r="K20" s="83"/>
      <c r="L20" s="84"/>
      <c r="M20" s="85" t="s">
        <v>8</v>
      </c>
      <c r="N20" s="84"/>
      <c r="O20" s="80" t="s">
        <v>17</v>
      </c>
      <c r="P20" s="86"/>
      <c r="Q20" s="80" t="s">
        <v>4</v>
      </c>
      <c r="R20" s="86">
        <v>0.4</v>
      </c>
      <c r="S20" s="80" t="s">
        <v>66</v>
      </c>
      <c r="T20" s="86">
        <v>0.25</v>
      </c>
      <c r="U20" s="80" t="s">
        <v>69</v>
      </c>
      <c r="V20" s="86">
        <v>0.25</v>
      </c>
      <c r="W20" s="80" t="s">
        <v>84</v>
      </c>
      <c r="X20" s="86">
        <v>0.25</v>
      </c>
      <c r="Y20" s="80" t="s">
        <v>87</v>
      </c>
      <c r="Z20" s="86">
        <v>0.25</v>
      </c>
      <c r="AA20" s="80" t="s">
        <v>99</v>
      </c>
      <c r="AB20" s="86">
        <v>0.6</v>
      </c>
      <c r="AC20" s="126" t="s">
        <v>131</v>
      </c>
      <c r="AD20" s="127">
        <v>0.8</v>
      </c>
      <c r="AE20" s="140" t="s">
        <v>143</v>
      </c>
      <c r="AF20" s="139">
        <v>0.6</v>
      </c>
      <c r="AH20" s="170">
        <v>60</v>
      </c>
    </row>
    <row r="21" spans="1:32" ht="32.25" thickTop="1">
      <c r="A21" s="17"/>
      <c r="B21" s="17"/>
      <c r="C21" s="17"/>
      <c r="D21" s="17"/>
      <c r="E21" s="111"/>
      <c r="F21" s="111"/>
      <c r="G21" s="18"/>
      <c r="H21" s="19"/>
      <c r="I21" s="19"/>
      <c r="J21" s="20"/>
      <c r="K21" s="21"/>
      <c r="L21" s="22"/>
      <c r="M21" s="23"/>
      <c r="N21" s="24"/>
      <c r="O21" s="25"/>
      <c r="P21" s="26"/>
      <c r="Q21" s="27"/>
      <c r="R21" s="28"/>
      <c r="S21" s="29"/>
      <c r="T21" s="30"/>
      <c r="U21" s="31"/>
      <c r="V21" s="32"/>
      <c r="W21" s="33"/>
      <c r="X21" s="34"/>
      <c r="Y21" s="35"/>
      <c r="Z21" s="36"/>
      <c r="AA21" s="37"/>
      <c r="AB21" s="38"/>
      <c r="AC21" s="37"/>
      <c r="AD21" s="38"/>
      <c r="AE21" s="38"/>
      <c r="AF21" s="38"/>
    </row>
    <row r="22" spans="1:32" ht="48" customHeight="1">
      <c r="A22" s="10" t="s">
        <v>138</v>
      </c>
      <c r="B22" s="7"/>
      <c r="C22" s="7"/>
      <c r="D22" s="7"/>
      <c r="E22" s="112"/>
      <c r="F22" s="112"/>
      <c r="G22" s="8"/>
      <c r="H22" s="8"/>
      <c r="I22" s="9"/>
      <c r="J22" s="9"/>
      <c r="K22" s="7"/>
      <c r="L22" s="10">
        <f>SUM(L8:L20)/45*100</f>
        <v>2.89272030651341</v>
      </c>
      <c r="N22" s="10">
        <f>SUM(N8:N20)/45*100</f>
        <v>4.899588477366255</v>
      </c>
      <c r="P22" s="11">
        <f>SUM(P8:P20)/45*100</f>
        <v>7.7555555555555555</v>
      </c>
      <c r="Q22" s="2"/>
      <c r="R22" s="11">
        <f>SUM(R8:R20)/45*100</f>
        <v>7.6</v>
      </c>
      <c r="S22" s="2"/>
      <c r="T22" s="12">
        <f>SUM(T8:T20)/45*100</f>
        <v>6.977777777777779</v>
      </c>
      <c r="V22" s="12">
        <f>SUM(V8:V20)/37*100</f>
        <v>9.864864864864863</v>
      </c>
      <c r="X22" s="12">
        <f>SUM(X8:X20)/35*100</f>
        <v>9.657142857142857</v>
      </c>
      <c r="Z22" s="12">
        <f>SUM(Z8:Z20)/45*100</f>
        <v>6.777777777777777</v>
      </c>
      <c r="AB22" s="16">
        <f>SUM(AB8:AB20)/45*100</f>
        <v>9.666666666666666</v>
      </c>
      <c r="AC22" s="4"/>
      <c r="AD22" s="16">
        <f>SUM(AD8:AD20)/10*100</f>
        <v>58.15555555555555</v>
      </c>
      <c r="AE22" s="16"/>
      <c r="AF22" s="16">
        <f>SUM(AF8:AF20)/10*100</f>
        <v>47.45555555555555</v>
      </c>
    </row>
    <row r="23" spans="1:20" ht="2.25" customHeight="1">
      <c r="A23" s="7"/>
      <c r="B23" s="7"/>
      <c r="C23" s="7"/>
      <c r="D23" s="7"/>
      <c r="E23" s="112"/>
      <c r="F23" s="112"/>
      <c r="G23" s="8"/>
      <c r="H23" s="8"/>
      <c r="I23" s="9"/>
      <c r="J23" s="9"/>
      <c r="K23" s="7"/>
      <c r="L23" s="10"/>
      <c r="N23" s="10"/>
      <c r="P23" s="11"/>
      <c r="Q23" s="2"/>
      <c r="R23" s="11"/>
      <c r="S23" s="2"/>
      <c r="T23" s="12"/>
    </row>
    <row r="24" spans="1:18" ht="15.75" customHeight="1">
      <c r="A24" s="7"/>
      <c r="B24" s="7"/>
      <c r="C24" s="7"/>
      <c r="D24" s="7"/>
      <c r="E24" s="112"/>
      <c r="F24" s="112"/>
      <c r="G24" s="8"/>
      <c r="H24" s="8"/>
      <c r="I24" s="9"/>
      <c r="J24" s="9"/>
      <c r="K24" s="7"/>
      <c r="L24" s="7"/>
      <c r="Q24" s="2"/>
      <c r="R24" s="3"/>
    </row>
    <row r="25" spans="1:34" ht="93">
      <c r="A25" s="7" t="s">
        <v>44</v>
      </c>
      <c r="B25" s="7"/>
      <c r="C25" s="7"/>
      <c r="D25" s="7"/>
      <c r="E25" s="114" t="s">
        <v>94</v>
      </c>
      <c r="F25" s="112"/>
      <c r="G25" s="8"/>
      <c r="H25" s="8"/>
      <c r="I25" s="9"/>
      <c r="J25" s="9"/>
      <c r="K25" s="7"/>
      <c r="L25" s="7"/>
      <c r="AC25" s="1" t="s">
        <v>139</v>
      </c>
      <c r="AD25" s="1" t="s">
        <v>151</v>
      </c>
      <c r="AH25" s="170">
        <v>49.39</v>
      </c>
    </row>
    <row r="26" spans="1:8" ht="34.5" customHeight="1">
      <c r="A26" s="7" t="s">
        <v>2</v>
      </c>
      <c r="B26" s="7"/>
      <c r="C26" s="7"/>
      <c r="D26" s="7"/>
      <c r="E26" s="161" t="s">
        <v>120</v>
      </c>
      <c r="F26" s="161"/>
      <c r="G26" s="13"/>
      <c r="H26" s="13"/>
    </row>
    <row r="27" spans="7:8" ht="31.5">
      <c r="G27" s="13"/>
      <c r="H27" s="13"/>
    </row>
    <row r="28" spans="7:8" ht="31.5">
      <c r="G28" s="13"/>
      <c r="H28" s="13"/>
    </row>
    <row r="29" ht="31.5">
      <c r="K29" s="1"/>
    </row>
    <row r="30" ht="31.5">
      <c r="K30" s="1"/>
    </row>
    <row r="31" ht="31.5">
      <c r="K31" s="1"/>
    </row>
    <row r="32" ht="31.5">
      <c r="K32" s="1"/>
    </row>
    <row r="33" ht="31.5">
      <c r="K33" s="1"/>
    </row>
    <row r="34" ht="31.5">
      <c r="K34" s="1"/>
    </row>
    <row r="35" ht="31.5">
      <c r="K35" s="1"/>
    </row>
    <row r="36" ht="31.5">
      <c r="K36" s="1"/>
    </row>
    <row r="37" ht="31.5">
      <c r="K37" s="1"/>
    </row>
    <row r="38" ht="31.5">
      <c r="K38" s="1"/>
    </row>
    <row r="39" ht="31.5">
      <c r="K39" s="1"/>
    </row>
    <row r="40" ht="31.5"/>
    <row r="41" ht="31.5"/>
    <row r="42" ht="31.5"/>
    <row r="43" ht="31.5"/>
    <row r="44" ht="31.5"/>
    <row r="45" ht="31.5"/>
    <row r="46" ht="31.5"/>
    <row r="47" ht="31.5"/>
    <row r="48" ht="31.5"/>
    <row r="49" ht="31.5">
      <c r="H49" s="15"/>
    </row>
    <row r="228" ht="31.5"/>
    <row r="229" ht="31.5"/>
    <row r="230" ht="31.5"/>
    <row r="231" ht="31.5"/>
    <row r="232" ht="31.5"/>
  </sheetData>
  <sheetProtection/>
  <mergeCells count="27">
    <mergeCell ref="E26:F26"/>
    <mergeCell ref="A8:A9"/>
    <mergeCell ref="E8:E9"/>
    <mergeCell ref="F12:F13"/>
    <mergeCell ref="G12:G13"/>
    <mergeCell ref="D8:D9"/>
    <mergeCell ref="D12:D13"/>
    <mergeCell ref="C8:C9"/>
    <mergeCell ref="C12:C13"/>
    <mergeCell ref="F10:F11"/>
    <mergeCell ref="B14:B19"/>
    <mergeCell ref="C15:C16"/>
    <mergeCell ref="D15:D16"/>
    <mergeCell ref="C18:C19"/>
    <mergeCell ref="D18:D19"/>
    <mergeCell ref="C10:C11"/>
    <mergeCell ref="D10:D11"/>
    <mergeCell ref="G10:G11"/>
    <mergeCell ref="H10:H11"/>
    <mergeCell ref="I10:I11"/>
    <mergeCell ref="J10:J11"/>
    <mergeCell ref="AF10:AF11"/>
    <mergeCell ref="A5:AF6"/>
    <mergeCell ref="B8:B13"/>
    <mergeCell ref="E10:E11"/>
    <mergeCell ref="AD10:AD11"/>
    <mergeCell ref="AE10:AE11"/>
  </mergeCells>
  <printOptions horizontalCentered="1"/>
  <pageMargins left="0.2362204724409449" right="0.2362204724409449" top="0.7480314960629921" bottom="0.7480314960629921" header="0.31496062992125984" footer="0.31496062992125984"/>
  <pageSetup horizontalDpi="600" verticalDpi="600" orientation="landscape" scale="15" r:id="rId4"/>
  <rowBreaks count="1" manualBreakCount="1">
    <brk id="14" max="29"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IV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linam</cp:lastModifiedBy>
  <cp:lastPrinted>2012-07-16T19:04:00Z</cp:lastPrinted>
  <dcterms:created xsi:type="dcterms:W3CDTF">2009-02-25T15:23:24Z</dcterms:created>
  <dcterms:modified xsi:type="dcterms:W3CDTF">2012-07-18T21:25:05Z</dcterms:modified>
  <cp:category/>
  <cp:version/>
  <cp:contentType/>
  <cp:contentStatus/>
</cp:coreProperties>
</file>